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up0.sharepoint.com/teams/grp-institutional-research/Shared Documents/Office Drive/Lori/"/>
    </mc:Choice>
  </mc:AlternateContent>
  <xr:revisionPtr revIDLastSave="0" documentId="8_{9F7AEADF-63DF-4510-B942-0270EE89D139}" xr6:coauthVersionLast="47" xr6:coauthVersionMax="47" xr10:uidLastSave="{00000000-0000-0000-0000-000000000000}"/>
  <bookViews>
    <workbookView xWindow="-108" yWindow="-108" windowWidth="23256" windowHeight="12576" firstSheet="1" activeTab="1" xr2:uid="{A103D5FE-703C-442E-AF1C-E10FD9C104B5}"/>
  </bookViews>
  <sheets>
    <sheet name="4-Year Pell &amp; First Gen Overall" sheetId="4" r:id="rId1"/>
    <sheet name="6-Year Pell &amp; First Gen Overall" sheetId="3" r:id="rId2"/>
    <sheet name="Sheet1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4" l="1"/>
  <c r="V15" i="4" s="1"/>
  <c r="T15" i="4"/>
  <c r="R15" i="4"/>
  <c r="Q15" i="4"/>
  <c r="S15" i="4" s="1"/>
  <c r="P15" i="4"/>
  <c r="O15" i="4"/>
  <c r="N15" i="4"/>
  <c r="L15" i="4"/>
  <c r="M15" i="4" s="1"/>
  <c r="K15" i="4"/>
  <c r="I15" i="4"/>
  <c r="J15" i="4" s="1"/>
  <c r="H15" i="4"/>
  <c r="F15" i="4"/>
  <c r="G15" i="4" s="1"/>
  <c r="E15" i="4"/>
  <c r="C15" i="4"/>
  <c r="D15" i="4" s="1"/>
  <c r="B15" i="4"/>
  <c r="V14" i="4"/>
  <c r="S14" i="4"/>
  <c r="P14" i="4"/>
  <c r="M14" i="4"/>
  <c r="J14" i="4"/>
  <c r="G14" i="4"/>
  <c r="D14" i="4"/>
  <c r="V13" i="4"/>
  <c r="S13" i="4"/>
  <c r="P13" i="4"/>
  <c r="M13" i="4"/>
  <c r="J13" i="4"/>
  <c r="G13" i="4"/>
  <c r="D13" i="4"/>
  <c r="U7" i="4"/>
  <c r="T7" i="4"/>
  <c r="V7" i="4" s="1"/>
  <c r="R7" i="4"/>
  <c r="S7" i="4" s="1"/>
  <c r="Q7" i="4"/>
  <c r="P7" i="4"/>
  <c r="O7" i="4"/>
  <c r="N7" i="4"/>
  <c r="L7" i="4"/>
  <c r="M7" i="4" s="1"/>
  <c r="K7" i="4"/>
  <c r="I7" i="4"/>
  <c r="J7" i="4" s="1"/>
  <c r="H7" i="4"/>
  <c r="F7" i="4"/>
  <c r="G7" i="4" s="1"/>
  <c r="E7" i="4"/>
  <c r="C7" i="4"/>
  <c r="D7" i="4" s="1"/>
  <c r="B7" i="4"/>
  <c r="V6" i="4"/>
  <c r="S6" i="4"/>
  <c r="P6" i="4"/>
  <c r="M6" i="4"/>
  <c r="J6" i="4"/>
  <c r="G6" i="4"/>
  <c r="D6" i="4"/>
  <c r="V5" i="4"/>
  <c r="S5" i="4"/>
  <c r="P5" i="4"/>
  <c r="M5" i="4"/>
  <c r="J5" i="4"/>
  <c r="G5" i="4"/>
  <c r="D5" i="4"/>
  <c r="U15" i="3"/>
  <c r="V15" i="3" s="1"/>
  <c r="T15" i="3"/>
  <c r="R15" i="3"/>
  <c r="S15" i="3" s="1"/>
  <c r="Q15" i="3"/>
  <c r="O15" i="3"/>
  <c r="P15" i="3" s="1"/>
  <c r="N15" i="3"/>
  <c r="L15" i="3"/>
  <c r="M15" i="3" s="1"/>
  <c r="K15" i="3"/>
  <c r="I15" i="3"/>
  <c r="J15" i="3" s="1"/>
  <c r="H15" i="3"/>
  <c r="G15" i="3"/>
  <c r="F15" i="3"/>
  <c r="E15" i="3"/>
  <c r="C15" i="3"/>
  <c r="D15" i="3" s="1"/>
  <c r="B15" i="3"/>
  <c r="V14" i="3"/>
  <c r="S14" i="3"/>
  <c r="P14" i="3"/>
  <c r="M14" i="3"/>
  <c r="J14" i="3"/>
  <c r="G14" i="3"/>
  <c r="D14" i="3"/>
  <c r="V13" i="3"/>
  <c r="S13" i="3"/>
  <c r="P13" i="3"/>
  <c r="M13" i="3"/>
  <c r="J13" i="3"/>
  <c r="G13" i="3"/>
  <c r="D13" i="3"/>
  <c r="U7" i="3"/>
  <c r="V7" i="3" s="1"/>
  <c r="T7" i="3"/>
  <c r="R7" i="3"/>
  <c r="S7" i="3" s="1"/>
  <c r="Q7" i="3"/>
  <c r="P7" i="3"/>
  <c r="O7" i="3"/>
  <c r="N7" i="3"/>
  <c r="L7" i="3"/>
  <c r="M7" i="3" s="1"/>
  <c r="K7" i="3"/>
  <c r="I7" i="3"/>
  <c r="H7" i="3"/>
  <c r="J7" i="3" s="1"/>
  <c r="F7" i="3"/>
  <c r="E7" i="3"/>
  <c r="G7" i="3" s="1"/>
  <c r="C7" i="3"/>
  <c r="D7" i="3" s="1"/>
  <c r="B7" i="3"/>
  <c r="V6" i="3"/>
  <c r="S6" i="3"/>
  <c r="P6" i="3"/>
  <c r="M6" i="3"/>
  <c r="J6" i="3"/>
  <c r="G6" i="3"/>
  <c r="D6" i="3"/>
  <c r="V5" i="3"/>
  <c r="S5" i="3"/>
  <c r="P5" i="3"/>
  <c r="M5" i="3"/>
  <c r="J5" i="3"/>
  <c r="G5" i="3"/>
  <c r="D5" i="3"/>
  <c r="AJ8" i="1" l="1"/>
  <c r="AK8" i="1" s="1"/>
  <c r="AI8" i="1"/>
  <c r="AG8" i="1"/>
  <c r="AH8" i="1" s="1"/>
  <c r="AF8" i="1"/>
  <c r="AD8" i="1"/>
  <c r="AE8" i="1" s="1"/>
  <c r="AC8" i="1"/>
  <c r="AA8" i="1"/>
  <c r="AB8" i="1" s="1"/>
  <c r="Z8" i="1"/>
  <c r="X8" i="1"/>
  <c r="Y8" i="1" s="1"/>
  <c r="W8" i="1"/>
  <c r="V8" i="1"/>
  <c r="U8" i="1"/>
  <c r="T8" i="1"/>
  <c r="R8" i="1"/>
  <c r="S8" i="1" s="1"/>
  <c r="Q8" i="1"/>
  <c r="P8" i="1"/>
  <c r="O8" i="1"/>
  <c r="N8" i="1"/>
  <c r="M8" i="1"/>
  <c r="L8" i="1"/>
  <c r="K8" i="1"/>
  <c r="I8" i="1"/>
  <c r="J8" i="1" s="1"/>
  <c r="H8" i="1"/>
  <c r="F8" i="1"/>
  <c r="G8" i="1" s="1"/>
  <c r="E8" i="1"/>
  <c r="C8" i="1"/>
  <c r="D8" i="1" s="1"/>
  <c r="B8" i="1"/>
  <c r="AK7" i="1"/>
  <c r="AH7" i="1"/>
  <c r="AE7" i="1"/>
  <c r="AB7" i="1"/>
  <c r="Y7" i="1"/>
  <c r="V7" i="1"/>
  <c r="S7" i="1"/>
  <c r="P7" i="1"/>
  <c r="M7" i="1"/>
  <c r="J7" i="1"/>
  <c r="G7" i="1"/>
  <c r="D7" i="1"/>
  <c r="AK6" i="1"/>
  <c r="AH6" i="1"/>
  <c r="AE6" i="1"/>
  <c r="AB6" i="1"/>
  <c r="Y6" i="1"/>
  <c r="V6" i="1"/>
  <c r="S6" i="1"/>
  <c r="P6" i="1"/>
  <c r="M6" i="1"/>
  <c r="J6" i="1"/>
  <c r="G6" i="1"/>
  <c r="D6" i="1"/>
</calcChain>
</file>

<file path=xl/sharedStrings.xml><?xml version="1.0" encoding="utf-8"?>
<sst xmlns="http://schemas.openxmlformats.org/spreadsheetml/2006/main" count="180" uniqueCount="30">
  <si>
    <t>4 Year Graduation Rates by First Generation</t>
  </si>
  <si>
    <t>Fall 2019 Cohort</t>
  </si>
  <si>
    <t>Fall 2018 Cohort</t>
  </si>
  <si>
    <t>Fall 2017 Cohort</t>
  </si>
  <si>
    <t>Fall 2016 Cohort</t>
  </si>
  <si>
    <t>Fall 2015 Cohort</t>
  </si>
  <si>
    <t>Fall 2014 Cohort</t>
  </si>
  <si>
    <t>Fall 2013 Cohort</t>
  </si>
  <si>
    <t>Overall</t>
  </si>
  <si>
    <t>Graduated in 4 years</t>
  </si>
  <si>
    <t>4 year Grad Rate</t>
  </si>
  <si>
    <t>First Generation</t>
  </si>
  <si>
    <t>Not First Generation</t>
  </si>
  <si>
    <t>Total</t>
  </si>
  <si>
    <t>4 year Graduation Rates by Pell</t>
  </si>
  <si>
    <t>Pell</t>
  </si>
  <si>
    <t>Not Pell</t>
  </si>
  <si>
    <t>6 year Graduation Rates by First Generation</t>
  </si>
  <si>
    <t>Fall 2012 Cohort</t>
  </si>
  <si>
    <t>Fall 2011 Cohort</t>
  </si>
  <si>
    <t>Graduated in 6 Years</t>
  </si>
  <si>
    <t>6 Year Grad Rate</t>
  </si>
  <si>
    <t>6 Year Graduation Rates by Pell</t>
  </si>
  <si>
    <t>Retention Rates by Pell</t>
  </si>
  <si>
    <t>Fall 2023 Cohort</t>
  </si>
  <si>
    <t>Fall 2022 Cohort</t>
  </si>
  <si>
    <t>Fall 2021 Cohort</t>
  </si>
  <si>
    <t>Fall 2020 Cohort</t>
  </si>
  <si>
    <t>2nd Year Retained</t>
  </si>
  <si>
    <t>Percentage Retained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</si>
</sst>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8" xfId="0" applyBorder="1"/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4" fillId="0" borderId="15" xfId="0" applyFont="1" applyBorder="1"/>
    <xf numFmtId="0" fontId="0" fillId="0" borderId="16" xfId="0" applyBorder="1" applyAlignment="1">
      <alignment horizontal="center"/>
    </xf>
    <xf numFmtId="0" fontId="0" fillId="2" borderId="17" xfId="0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0" fontId="4" fillId="0" borderId="22" xfId="0" applyFont="1" applyBorder="1"/>
    <xf numFmtId="0" fontId="0" fillId="0" borderId="23" xfId="0" applyBorder="1" applyAlignment="1">
      <alignment horizontal="center"/>
    </xf>
    <xf numFmtId="0" fontId="0" fillId="2" borderId="24" xfId="0" applyFill="1" applyBorder="1" applyAlignment="1">
      <alignment horizontal="center"/>
    </xf>
    <xf numFmtId="10" fontId="0" fillId="0" borderId="25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0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0" fontId="1" fillId="0" borderId="30" xfId="0" applyFont="1" applyBorder="1"/>
    <xf numFmtId="0" fontId="1" fillId="0" borderId="31" xfId="0" applyFont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0" fontId="0" fillId="0" borderId="33" xfId="0" applyNumberForma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0" fontId="1" fillId="0" borderId="36" xfId="0" applyNumberFormat="1" applyFont="1" applyBorder="1" applyAlignment="1">
      <alignment horizontal="center"/>
    </xf>
    <xf numFmtId="10" fontId="1" fillId="0" borderId="37" xfId="0" applyNumberFormat="1" applyFont="1" applyBorder="1" applyAlignment="1">
      <alignment horizontal="center"/>
    </xf>
    <xf numFmtId="10" fontId="1" fillId="0" borderId="38" xfId="0" applyNumberFormat="1" applyFont="1" applyBorder="1" applyAlignment="1">
      <alignment horizontal="center"/>
    </xf>
    <xf numFmtId="0" fontId="0" fillId="0" borderId="42" xfId="0" applyBorder="1"/>
    <xf numFmtId="0" fontId="0" fillId="0" borderId="47" xfId="0" applyBorder="1"/>
    <xf numFmtId="0" fontId="0" fillId="0" borderId="43" xfId="0" applyBorder="1"/>
    <xf numFmtId="0" fontId="4" fillId="0" borderId="44" xfId="0" applyFont="1" applyBorder="1"/>
    <xf numFmtId="10" fontId="0" fillId="0" borderId="46" xfId="0" applyNumberFormat="1" applyBorder="1" applyAlignment="1">
      <alignment horizontal="center"/>
    </xf>
    <xf numFmtId="0" fontId="4" fillId="0" borderId="45" xfId="0" applyFont="1" applyBorder="1"/>
    <xf numFmtId="10" fontId="0" fillId="0" borderId="24" xfId="0" applyNumberFormat="1" applyBorder="1" applyAlignment="1">
      <alignment horizontal="center"/>
    </xf>
    <xf numFmtId="0" fontId="1" fillId="0" borderId="33" xfId="0" applyFont="1" applyBorder="1"/>
    <xf numFmtId="10" fontId="1" fillId="0" borderId="35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0" fontId="1" fillId="0" borderId="14" xfId="0" applyNumberFormat="1" applyFont="1" applyBorder="1" applyAlignment="1">
      <alignment horizontal="center"/>
    </xf>
    <xf numFmtId="10" fontId="0" fillId="0" borderId="53" xfId="0" applyNumberFormat="1" applyBorder="1" applyAlignment="1">
      <alignment horizontal="center"/>
    </xf>
    <xf numFmtId="10" fontId="1" fillId="0" borderId="11" xfId="0" applyNumberFormat="1" applyFont="1" applyBorder="1" applyAlignment="1">
      <alignment horizontal="center"/>
    </xf>
    <xf numFmtId="10" fontId="1" fillId="0" borderId="4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03B4-E538-42A1-8486-D7F2D4671744}">
  <dimension ref="A1:V15"/>
  <sheetViews>
    <sheetView workbookViewId="0">
      <selection activeCell="D19" sqref="D19"/>
    </sheetView>
  </sheetViews>
  <sheetFormatPr defaultRowHeight="14.4" x14ac:dyDescent="0.3"/>
  <cols>
    <col min="1" max="1" width="20.88671875" customWidth="1"/>
    <col min="2" max="22" width="10.109375" customWidth="1"/>
  </cols>
  <sheetData>
    <row r="1" spans="1:22" ht="21" customHeight="1" x14ac:dyDescent="0.4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ht="15" thickBot="1" x14ac:dyDescent="0.35"/>
    <row r="3" spans="1:22" ht="16.8" thickTop="1" thickBot="1" x14ac:dyDescent="0.35">
      <c r="A3" s="1"/>
      <c r="B3" s="52" t="s">
        <v>1</v>
      </c>
      <c r="C3" s="53"/>
      <c r="D3" s="54"/>
      <c r="E3" s="52" t="s">
        <v>2</v>
      </c>
      <c r="F3" s="53"/>
      <c r="G3" s="54"/>
      <c r="H3" s="52" t="s">
        <v>3</v>
      </c>
      <c r="I3" s="53"/>
      <c r="J3" s="54"/>
      <c r="K3" s="55" t="s">
        <v>4</v>
      </c>
      <c r="L3" s="53"/>
      <c r="M3" s="54"/>
      <c r="N3" s="55" t="s">
        <v>5</v>
      </c>
      <c r="O3" s="53"/>
      <c r="P3" s="56"/>
      <c r="Q3" s="52" t="s">
        <v>6</v>
      </c>
      <c r="R3" s="53"/>
      <c r="S3" s="56"/>
      <c r="T3" s="57" t="s">
        <v>7</v>
      </c>
      <c r="U3" s="58"/>
      <c r="V3" s="59"/>
    </row>
    <row r="4" spans="1:22" ht="29.4" thickBot="1" x14ac:dyDescent="0.35">
      <c r="A4" s="2"/>
      <c r="B4" s="3" t="s">
        <v>8</v>
      </c>
      <c r="C4" s="4" t="s">
        <v>9</v>
      </c>
      <c r="D4" s="5" t="s">
        <v>10</v>
      </c>
      <c r="E4" s="3" t="s">
        <v>8</v>
      </c>
      <c r="F4" s="4" t="s">
        <v>9</v>
      </c>
      <c r="G4" s="5" t="s">
        <v>10</v>
      </c>
      <c r="H4" s="3" t="s">
        <v>8</v>
      </c>
      <c r="I4" s="4" t="s">
        <v>9</v>
      </c>
      <c r="J4" s="5" t="s">
        <v>10</v>
      </c>
      <c r="K4" s="3" t="s">
        <v>8</v>
      </c>
      <c r="L4" s="4" t="s">
        <v>9</v>
      </c>
      <c r="M4" s="5" t="s">
        <v>10</v>
      </c>
      <c r="N4" s="3" t="s">
        <v>8</v>
      </c>
      <c r="O4" s="4" t="s">
        <v>9</v>
      </c>
      <c r="P4" s="5" t="s">
        <v>10</v>
      </c>
      <c r="Q4" s="3" t="s">
        <v>8</v>
      </c>
      <c r="R4" s="4" t="s">
        <v>9</v>
      </c>
      <c r="S4" s="7" t="s">
        <v>10</v>
      </c>
      <c r="T4" s="3" t="s">
        <v>8</v>
      </c>
      <c r="U4" s="4" t="s">
        <v>9</v>
      </c>
      <c r="V4" s="8" t="s">
        <v>10</v>
      </c>
    </row>
    <row r="5" spans="1:22" ht="15.6" x14ac:dyDescent="0.3">
      <c r="A5" s="9" t="s">
        <v>11</v>
      </c>
      <c r="B5" s="10">
        <v>532</v>
      </c>
      <c r="C5" s="13">
        <v>152</v>
      </c>
      <c r="D5" s="12">
        <f>C5/B5</f>
        <v>0.2857142857142857</v>
      </c>
      <c r="E5" s="10">
        <v>598</v>
      </c>
      <c r="F5" s="13">
        <v>173</v>
      </c>
      <c r="G5" s="12">
        <f>F5/E5</f>
        <v>0.28929765886287623</v>
      </c>
      <c r="H5" s="10">
        <v>738</v>
      </c>
      <c r="I5" s="13">
        <v>201</v>
      </c>
      <c r="J5" s="12">
        <f>(I5/H5)</f>
        <v>0.27235772357723576</v>
      </c>
      <c r="K5" s="10">
        <v>702</v>
      </c>
      <c r="L5" s="13">
        <v>182</v>
      </c>
      <c r="M5" s="12">
        <f>(L5/K5)</f>
        <v>0.25925925925925924</v>
      </c>
      <c r="N5" s="14">
        <v>776</v>
      </c>
      <c r="O5" s="13">
        <v>244</v>
      </c>
      <c r="P5" s="15">
        <f>(O5/N5)</f>
        <v>0.31443298969072164</v>
      </c>
      <c r="Q5" s="10">
        <v>864</v>
      </c>
      <c r="R5" s="13">
        <v>273</v>
      </c>
      <c r="S5" s="15">
        <f>(R5/Q5)</f>
        <v>0.31597222222222221</v>
      </c>
      <c r="T5" s="10">
        <v>898</v>
      </c>
      <c r="U5" s="13">
        <v>293</v>
      </c>
      <c r="V5" s="16">
        <f>(U5/T5)</f>
        <v>0.32628062360801779</v>
      </c>
    </row>
    <row r="6" spans="1:22" ht="16.2" thickBot="1" x14ac:dyDescent="0.35">
      <c r="A6" s="17" t="s">
        <v>12</v>
      </c>
      <c r="B6" s="18">
        <v>1222</v>
      </c>
      <c r="C6" s="21">
        <v>510</v>
      </c>
      <c r="D6" s="48">
        <f t="shared" ref="D6:D7" si="0">C6/B6</f>
        <v>0.41734860883797054</v>
      </c>
      <c r="E6" s="18">
        <v>1362</v>
      </c>
      <c r="F6" s="21">
        <v>591</v>
      </c>
      <c r="G6" s="20">
        <f>F6/E6</f>
        <v>0.43392070484581496</v>
      </c>
      <c r="H6" s="18">
        <v>1570</v>
      </c>
      <c r="I6" s="21">
        <v>654</v>
      </c>
      <c r="J6" s="22">
        <f t="shared" ref="J6:J7" si="1">(I6/H6)</f>
        <v>0.41656050955414015</v>
      </c>
      <c r="K6" s="18">
        <v>1493</v>
      </c>
      <c r="L6" s="21">
        <v>643</v>
      </c>
      <c r="M6" s="22">
        <f t="shared" ref="M6:M7" si="2">(L6/K6)</f>
        <v>0.43067649028801069</v>
      </c>
      <c r="N6" s="23">
        <v>1698</v>
      </c>
      <c r="O6" s="21">
        <v>787</v>
      </c>
      <c r="P6" s="24">
        <f t="shared" ref="P6:P7" si="3">(O6/N6)</f>
        <v>0.46348645465253241</v>
      </c>
      <c r="Q6" s="18">
        <v>1854</v>
      </c>
      <c r="R6" s="21">
        <v>827</v>
      </c>
      <c r="S6" s="24">
        <f t="shared" ref="S6:S7" si="4">(R6/Q6)</f>
        <v>0.44606256742179073</v>
      </c>
      <c r="T6" s="18">
        <v>1749</v>
      </c>
      <c r="U6" s="21">
        <v>772</v>
      </c>
      <c r="V6" s="25">
        <f t="shared" ref="V6:V7" si="5">(U6/T6)</f>
        <v>0.44139508290451684</v>
      </c>
    </row>
    <row r="7" spans="1:22" ht="15" thickBot="1" x14ac:dyDescent="0.35">
      <c r="A7" s="43" t="s">
        <v>13</v>
      </c>
      <c r="B7" s="31">
        <f>SUM(B5:B6)</f>
        <v>1754</v>
      </c>
      <c r="C7" s="31">
        <f>SUM(C5:C6)</f>
        <v>662</v>
      </c>
      <c r="D7" s="49">
        <f t="shared" si="0"/>
        <v>0.37742303306727482</v>
      </c>
      <c r="E7" s="30">
        <f>SUM(E5:E6)</f>
        <v>1960</v>
      </c>
      <c r="F7" s="32">
        <f>SUM(F5:F6)</f>
        <v>764</v>
      </c>
      <c r="G7" s="50">
        <f>F7/E7</f>
        <v>0.38979591836734695</v>
      </c>
      <c r="H7" s="31">
        <f>SUM(H5:H6)</f>
        <v>2308</v>
      </c>
      <c r="I7" s="32">
        <f>SUM(I5:I6)</f>
        <v>855</v>
      </c>
      <c r="J7" s="33">
        <f t="shared" si="1"/>
        <v>0.37045060658578854</v>
      </c>
      <c r="K7" s="27">
        <f>SUM(K5:K6)</f>
        <v>2195</v>
      </c>
      <c r="L7" s="32">
        <f>SUM(L5:L6)</f>
        <v>825</v>
      </c>
      <c r="M7" s="33">
        <f t="shared" si="2"/>
        <v>0.37585421412300685</v>
      </c>
      <c r="N7" s="31">
        <f>SUM(N5:N6)</f>
        <v>2474</v>
      </c>
      <c r="O7" s="32">
        <f>SUM(O5:O6)</f>
        <v>1031</v>
      </c>
      <c r="P7" s="34">
        <f t="shared" si="3"/>
        <v>0.41673403395311237</v>
      </c>
      <c r="Q7" s="27">
        <f>SUM(Q5:Q6)</f>
        <v>2718</v>
      </c>
      <c r="R7" s="32">
        <f>SUM(R5:R6)</f>
        <v>1100</v>
      </c>
      <c r="S7" s="34">
        <f t="shared" si="4"/>
        <v>0.40470934510669609</v>
      </c>
      <c r="T7" s="45">
        <f>SUM(T5:T6)</f>
        <v>2647</v>
      </c>
      <c r="U7" s="46">
        <f>SUM(U5:U6)</f>
        <v>1065</v>
      </c>
      <c r="V7" s="47">
        <f t="shared" si="5"/>
        <v>0.40234227427276159</v>
      </c>
    </row>
    <row r="9" spans="1:22" ht="21" customHeight="1" x14ac:dyDescent="0.4">
      <c r="A9" s="51" t="s">
        <v>14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2" ht="15" thickBot="1" x14ac:dyDescent="0.35"/>
    <row r="11" spans="1:22" ht="16.8" thickTop="1" thickBot="1" x14ac:dyDescent="0.35">
      <c r="A11" s="1"/>
      <c r="B11" s="52" t="s">
        <v>1</v>
      </c>
      <c r="C11" s="53"/>
      <c r="D11" s="54"/>
      <c r="E11" s="52" t="s">
        <v>2</v>
      </c>
      <c r="F11" s="53"/>
      <c r="G11" s="54"/>
      <c r="H11" s="52" t="s">
        <v>3</v>
      </c>
      <c r="I11" s="53"/>
      <c r="J11" s="54"/>
      <c r="K11" s="55" t="s">
        <v>4</v>
      </c>
      <c r="L11" s="53"/>
      <c r="M11" s="54"/>
      <c r="N11" s="55" t="s">
        <v>5</v>
      </c>
      <c r="O11" s="53"/>
      <c r="P11" s="56"/>
      <c r="Q11" s="52" t="s">
        <v>6</v>
      </c>
      <c r="R11" s="53"/>
      <c r="S11" s="56"/>
      <c r="T11" s="57" t="s">
        <v>7</v>
      </c>
      <c r="U11" s="58"/>
      <c r="V11" s="59"/>
    </row>
    <row r="12" spans="1:22" ht="29.4" thickBot="1" x14ac:dyDescent="0.35">
      <c r="A12" s="2"/>
      <c r="B12" s="3" t="s">
        <v>8</v>
      </c>
      <c r="C12" s="4" t="s">
        <v>9</v>
      </c>
      <c r="D12" s="5" t="s">
        <v>10</v>
      </c>
      <c r="E12" s="3" t="s">
        <v>8</v>
      </c>
      <c r="F12" s="4" t="s">
        <v>9</v>
      </c>
      <c r="G12" s="5" t="s">
        <v>10</v>
      </c>
      <c r="H12" s="3" t="s">
        <v>8</v>
      </c>
      <c r="I12" s="4" t="s">
        <v>9</v>
      </c>
      <c r="J12" s="5" t="s">
        <v>10</v>
      </c>
      <c r="K12" s="3" t="s">
        <v>8</v>
      </c>
      <c r="L12" s="4" t="s">
        <v>9</v>
      </c>
      <c r="M12" s="5" t="s">
        <v>10</v>
      </c>
      <c r="N12" s="3" t="s">
        <v>8</v>
      </c>
      <c r="O12" s="4" t="s">
        <v>9</v>
      </c>
      <c r="P12" s="5" t="s">
        <v>10</v>
      </c>
      <c r="Q12" s="3" t="s">
        <v>8</v>
      </c>
      <c r="R12" s="4" t="s">
        <v>9</v>
      </c>
      <c r="S12" s="7" t="s">
        <v>10</v>
      </c>
      <c r="T12" s="3" t="s">
        <v>8</v>
      </c>
      <c r="U12" s="4" t="s">
        <v>9</v>
      </c>
      <c r="V12" s="8" t="s">
        <v>10</v>
      </c>
    </row>
    <row r="13" spans="1:22" ht="15.6" x14ac:dyDescent="0.3">
      <c r="A13" s="9" t="s">
        <v>15</v>
      </c>
      <c r="B13" s="10">
        <v>734</v>
      </c>
      <c r="C13" s="13">
        <v>215</v>
      </c>
      <c r="D13" s="12">
        <f>C13/B13</f>
        <v>0.29291553133514986</v>
      </c>
      <c r="E13" s="10">
        <v>826</v>
      </c>
      <c r="F13" s="13">
        <v>240</v>
      </c>
      <c r="G13" s="12">
        <f>F13/E13</f>
        <v>0.29055690072639223</v>
      </c>
      <c r="H13" s="10">
        <v>1003</v>
      </c>
      <c r="I13" s="13">
        <v>248</v>
      </c>
      <c r="J13" s="12">
        <f>(I13/H13)</f>
        <v>0.24725822532402791</v>
      </c>
      <c r="K13" s="10">
        <v>961</v>
      </c>
      <c r="L13" s="13">
        <v>237</v>
      </c>
      <c r="M13" s="12">
        <f>(L13/K13)</f>
        <v>0.24661810613943808</v>
      </c>
      <c r="N13" s="14">
        <v>1015</v>
      </c>
      <c r="O13" s="13">
        <v>294</v>
      </c>
      <c r="P13" s="15">
        <f>(O13/N13)</f>
        <v>0.28965517241379313</v>
      </c>
      <c r="Q13" s="10">
        <v>1167</v>
      </c>
      <c r="R13" s="13">
        <v>332</v>
      </c>
      <c r="S13" s="15">
        <f>(R13/Q13)</f>
        <v>0.28449014567266495</v>
      </c>
      <c r="T13" s="10">
        <v>1065</v>
      </c>
      <c r="U13" s="13">
        <v>279</v>
      </c>
      <c r="V13" s="16">
        <f>(U13/T13)</f>
        <v>0.26197183098591548</v>
      </c>
    </row>
    <row r="14" spans="1:22" ht="16.2" thickBot="1" x14ac:dyDescent="0.35">
      <c r="A14" s="17" t="s">
        <v>16</v>
      </c>
      <c r="B14" s="18">
        <v>1020</v>
      </c>
      <c r="C14" s="21">
        <v>447</v>
      </c>
      <c r="D14" s="12">
        <f>C14/B14</f>
        <v>0.43823529411764706</v>
      </c>
      <c r="E14" s="18">
        <v>1134</v>
      </c>
      <c r="F14" s="21">
        <v>524</v>
      </c>
      <c r="G14" s="20">
        <f>F14/E14</f>
        <v>0.46208112874779539</v>
      </c>
      <c r="H14" s="18">
        <v>1305</v>
      </c>
      <c r="I14" s="21">
        <v>607</v>
      </c>
      <c r="J14" s="22">
        <f t="shared" ref="J14:J15" si="6">(I14/H14)</f>
        <v>0.46513409961685825</v>
      </c>
      <c r="K14" s="18">
        <v>1234</v>
      </c>
      <c r="L14" s="21">
        <v>588</v>
      </c>
      <c r="M14" s="22">
        <f t="shared" ref="M14:M15" si="7">(L14/K14)</f>
        <v>0.47649918962722854</v>
      </c>
      <c r="N14" s="23">
        <v>1459</v>
      </c>
      <c r="O14" s="21">
        <v>737</v>
      </c>
      <c r="P14" s="24">
        <f t="shared" ref="P14:P15" si="8">(O14/N14)</f>
        <v>0.50514050719671011</v>
      </c>
      <c r="Q14" s="18">
        <v>1551</v>
      </c>
      <c r="R14" s="21">
        <v>768</v>
      </c>
      <c r="S14" s="24">
        <f t="shared" ref="S14:S15" si="9">(R14/Q14)</f>
        <v>0.49516441005802708</v>
      </c>
      <c r="T14" s="18">
        <v>1582</v>
      </c>
      <c r="U14" s="21">
        <v>786</v>
      </c>
      <c r="V14" s="25">
        <f t="shared" ref="V14:V15" si="10">(U14/T14)</f>
        <v>0.4968394437420986</v>
      </c>
    </row>
    <row r="15" spans="1:22" ht="15" thickBot="1" x14ac:dyDescent="0.35">
      <c r="A15" s="43" t="s">
        <v>13</v>
      </c>
      <c r="B15" s="31">
        <f>SUM(B13:B14)</f>
        <v>1754</v>
      </c>
      <c r="C15" s="31">
        <f>SUM(C13:C14)</f>
        <v>662</v>
      </c>
      <c r="D15" s="33">
        <f>C15/B15</f>
        <v>0.37742303306727482</v>
      </c>
      <c r="E15" s="27">
        <f>SUM(E13:E14)</f>
        <v>1960</v>
      </c>
      <c r="F15" s="32">
        <f>SUM(F13:F14)</f>
        <v>764</v>
      </c>
      <c r="G15" s="50">
        <f>F15/E15</f>
        <v>0.38979591836734695</v>
      </c>
      <c r="H15" s="31">
        <f>SUM(H13:H14)</f>
        <v>2308</v>
      </c>
      <c r="I15" s="32">
        <f>SUM(I13:I14)</f>
        <v>855</v>
      </c>
      <c r="J15" s="33">
        <f t="shared" si="6"/>
        <v>0.37045060658578854</v>
      </c>
      <c r="K15" s="27">
        <f>SUM(K13:K14)</f>
        <v>2195</v>
      </c>
      <c r="L15" s="32">
        <f>SUM(L13:L14)</f>
        <v>825</v>
      </c>
      <c r="M15" s="33">
        <f t="shared" si="7"/>
        <v>0.37585421412300685</v>
      </c>
      <c r="N15" s="31">
        <f>SUM(N13:N14)</f>
        <v>2474</v>
      </c>
      <c r="O15" s="32">
        <f>SUM(O13:O14)</f>
        <v>1031</v>
      </c>
      <c r="P15" s="34">
        <f t="shared" si="8"/>
        <v>0.41673403395311237</v>
      </c>
      <c r="Q15" s="27">
        <f>SUM(Q13:Q14)</f>
        <v>2718</v>
      </c>
      <c r="R15" s="32">
        <f>SUM(R13:R14)</f>
        <v>1100</v>
      </c>
      <c r="S15" s="34">
        <f t="shared" si="9"/>
        <v>0.40470934510669609</v>
      </c>
      <c r="T15" s="45">
        <f>SUM(T13:T14)</f>
        <v>2647</v>
      </c>
      <c r="U15" s="46">
        <f>SUM(U13:U14)</f>
        <v>1065</v>
      </c>
      <c r="V15" s="47">
        <f t="shared" si="10"/>
        <v>0.40234227427276159</v>
      </c>
    </row>
  </sheetData>
  <mergeCells count="16">
    <mergeCell ref="A1:V1"/>
    <mergeCell ref="B3:D3"/>
    <mergeCell ref="E3:G3"/>
    <mergeCell ref="H3:J3"/>
    <mergeCell ref="K3:M3"/>
    <mergeCell ref="N3:P3"/>
    <mergeCell ref="Q3:S3"/>
    <mergeCell ref="T3:V3"/>
    <mergeCell ref="A9:V9"/>
    <mergeCell ref="B11:D11"/>
    <mergeCell ref="E11:G11"/>
    <mergeCell ref="H11:J11"/>
    <mergeCell ref="K11:M11"/>
    <mergeCell ref="N11:P11"/>
    <mergeCell ref="Q11:S11"/>
    <mergeCell ref="T11:V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DB95-C93F-4C5F-BFDC-BEC7EACC4BAD}">
  <dimension ref="A1:V15"/>
  <sheetViews>
    <sheetView tabSelected="1" workbookViewId="0">
      <selection activeCell="M22" sqref="M22"/>
    </sheetView>
  </sheetViews>
  <sheetFormatPr defaultRowHeight="14.4" x14ac:dyDescent="0.3"/>
  <cols>
    <col min="1" max="1" width="20.88671875" customWidth="1"/>
    <col min="2" max="2" width="9.88671875" customWidth="1"/>
    <col min="3" max="3" width="10.33203125" customWidth="1"/>
    <col min="4" max="5" width="9.88671875" customWidth="1"/>
    <col min="6" max="6" width="10.33203125" customWidth="1"/>
    <col min="7" max="8" width="9.88671875" customWidth="1"/>
    <col min="9" max="9" width="10.33203125" customWidth="1"/>
    <col min="10" max="11" width="9.88671875" customWidth="1"/>
    <col min="12" max="12" width="10.33203125" customWidth="1"/>
    <col min="13" max="14" width="9.88671875" customWidth="1"/>
    <col min="15" max="15" width="10.33203125" customWidth="1"/>
    <col min="16" max="16" width="9.88671875" customWidth="1"/>
    <col min="18" max="18" width="10.33203125" customWidth="1"/>
    <col min="21" max="21" width="10.33203125" customWidth="1"/>
  </cols>
  <sheetData>
    <row r="1" spans="1:22" ht="21" customHeight="1" x14ac:dyDescent="0.4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ht="15" thickBot="1" x14ac:dyDescent="0.35"/>
    <row r="3" spans="1:22" ht="16.8" thickTop="1" thickBot="1" x14ac:dyDescent="0.35">
      <c r="A3" s="37"/>
      <c r="B3" s="52" t="s">
        <v>3</v>
      </c>
      <c r="C3" s="53"/>
      <c r="D3" s="56"/>
      <c r="E3" s="52" t="s">
        <v>4</v>
      </c>
      <c r="F3" s="53"/>
      <c r="G3" s="56"/>
      <c r="H3" s="52" t="s">
        <v>5</v>
      </c>
      <c r="I3" s="53"/>
      <c r="J3" s="56"/>
      <c r="K3" s="52" t="s">
        <v>6</v>
      </c>
      <c r="L3" s="53"/>
      <c r="M3" s="56"/>
      <c r="N3" s="57" t="s">
        <v>7</v>
      </c>
      <c r="O3" s="58"/>
      <c r="P3" s="59"/>
      <c r="Q3" s="57" t="s">
        <v>18</v>
      </c>
      <c r="R3" s="58"/>
      <c r="S3" s="59"/>
      <c r="T3" s="57" t="s">
        <v>19</v>
      </c>
      <c r="U3" s="58"/>
      <c r="V3" s="59"/>
    </row>
    <row r="4" spans="1:22" ht="43.95" customHeight="1" thickBot="1" x14ac:dyDescent="0.35">
      <c r="A4" s="38"/>
      <c r="B4" s="6" t="s">
        <v>8</v>
      </c>
      <c r="C4" s="4" t="s">
        <v>20</v>
      </c>
      <c r="D4" s="5" t="s">
        <v>21</v>
      </c>
      <c r="E4" s="6" t="s">
        <v>8</v>
      </c>
      <c r="F4" s="4" t="s">
        <v>20</v>
      </c>
      <c r="G4" s="5" t="s">
        <v>21</v>
      </c>
      <c r="H4" s="6" t="s">
        <v>8</v>
      </c>
      <c r="I4" s="4" t="s">
        <v>20</v>
      </c>
      <c r="J4" s="5" t="s">
        <v>21</v>
      </c>
      <c r="K4" s="3" t="s">
        <v>8</v>
      </c>
      <c r="L4" s="4" t="s">
        <v>20</v>
      </c>
      <c r="M4" s="7" t="s">
        <v>21</v>
      </c>
      <c r="N4" s="3" t="s">
        <v>8</v>
      </c>
      <c r="O4" s="4" t="s">
        <v>20</v>
      </c>
      <c r="P4" s="8" t="s">
        <v>21</v>
      </c>
      <c r="Q4" s="3" t="s">
        <v>8</v>
      </c>
      <c r="R4" s="4" t="s">
        <v>20</v>
      </c>
      <c r="S4" s="8" t="s">
        <v>21</v>
      </c>
      <c r="T4" s="3" t="s">
        <v>8</v>
      </c>
      <c r="U4" s="4" t="s">
        <v>20</v>
      </c>
      <c r="V4" s="8" t="s">
        <v>21</v>
      </c>
    </row>
    <row r="5" spans="1:22" ht="15.6" x14ac:dyDescent="0.3">
      <c r="A5" s="39" t="s">
        <v>11</v>
      </c>
      <c r="B5" s="14">
        <v>738</v>
      </c>
      <c r="C5" s="13">
        <v>296</v>
      </c>
      <c r="D5" s="40">
        <f>C5/B5</f>
        <v>0.40108401084010842</v>
      </c>
      <c r="E5" s="14">
        <v>702</v>
      </c>
      <c r="F5" s="13">
        <v>279</v>
      </c>
      <c r="G5" s="40">
        <f>(F5/E5)</f>
        <v>0.39743589743589741</v>
      </c>
      <c r="H5" s="14">
        <v>776</v>
      </c>
      <c r="I5" s="13">
        <v>364</v>
      </c>
      <c r="J5" s="15">
        <f>(I5/H5)</f>
        <v>0.46907216494845361</v>
      </c>
      <c r="K5" s="10">
        <v>864</v>
      </c>
      <c r="L5" s="13">
        <v>407</v>
      </c>
      <c r="M5" s="15">
        <f>(L5/K5)</f>
        <v>0.47106481481481483</v>
      </c>
      <c r="N5" s="10">
        <v>898</v>
      </c>
      <c r="O5" s="13">
        <v>427</v>
      </c>
      <c r="P5" s="16">
        <f>(O5/N5)</f>
        <v>0.47550111358574609</v>
      </c>
      <c r="Q5" s="10">
        <v>994</v>
      </c>
      <c r="R5" s="13">
        <v>493</v>
      </c>
      <c r="S5" s="16">
        <f>(R5/Q5)</f>
        <v>0.49597585513078468</v>
      </c>
      <c r="T5" s="10">
        <v>994</v>
      </c>
      <c r="U5" s="13">
        <v>493</v>
      </c>
      <c r="V5" s="16">
        <f>(U5/T5)</f>
        <v>0.49597585513078468</v>
      </c>
    </row>
    <row r="6" spans="1:22" ht="16.2" thickBot="1" x14ac:dyDescent="0.35">
      <c r="A6" s="41" t="s">
        <v>12</v>
      </c>
      <c r="B6" s="23">
        <v>1570</v>
      </c>
      <c r="C6" s="21">
        <v>922</v>
      </c>
      <c r="D6" s="42">
        <f>C6/B6</f>
        <v>0.58726114649681527</v>
      </c>
      <c r="E6" s="23">
        <v>1493</v>
      </c>
      <c r="F6" s="21">
        <v>871</v>
      </c>
      <c r="G6" s="42">
        <f t="shared" ref="G6:G7" si="0">(F6/E6)</f>
        <v>0.58338914936369723</v>
      </c>
      <c r="H6" s="23">
        <v>1698</v>
      </c>
      <c r="I6" s="21">
        <v>1035</v>
      </c>
      <c r="J6" s="24">
        <f t="shared" ref="J6:J7" si="1">(I6/H6)</f>
        <v>0.60954063604240283</v>
      </c>
      <c r="K6" s="18">
        <v>1854</v>
      </c>
      <c r="L6" s="21">
        <v>1068</v>
      </c>
      <c r="M6" s="24">
        <f t="shared" ref="M6:M7" si="2">(L6/K6)</f>
        <v>0.57605177993527512</v>
      </c>
      <c r="N6" s="18">
        <v>1749</v>
      </c>
      <c r="O6" s="21">
        <v>1040</v>
      </c>
      <c r="P6" s="25">
        <f t="shared" ref="P6:P7" si="3">(O6/N6)</f>
        <v>0.59462550028587768</v>
      </c>
      <c r="Q6" s="18">
        <v>1930</v>
      </c>
      <c r="R6" s="21">
        <v>1135</v>
      </c>
      <c r="S6" s="25">
        <f t="shared" ref="S6:S7" si="4">(R6/Q6)</f>
        <v>0.58808290155440412</v>
      </c>
      <c r="T6" s="18">
        <v>1930</v>
      </c>
      <c r="U6" s="21">
        <v>1135</v>
      </c>
      <c r="V6" s="25">
        <f t="shared" ref="V6:V7" si="5">(U6/T6)</f>
        <v>0.58808290155440412</v>
      </c>
    </row>
    <row r="7" spans="1:22" ht="15" thickBot="1" x14ac:dyDescent="0.35">
      <c r="A7" s="43" t="s">
        <v>13</v>
      </c>
      <c r="B7" s="31">
        <f>SUM(B5:B6)</f>
        <v>2308</v>
      </c>
      <c r="C7" s="31">
        <f>SUM(C5:C6)</f>
        <v>1218</v>
      </c>
      <c r="D7" s="44">
        <f>C7/B7</f>
        <v>0.52772963604852685</v>
      </c>
      <c r="E7" s="31">
        <f>SUM(E5:E6)</f>
        <v>2195</v>
      </c>
      <c r="F7" s="32">
        <f>SUM(F5:F6)</f>
        <v>1150</v>
      </c>
      <c r="G7" s="44">
        <f t="shared" si="0"/>
        <v>0.52391799544419138</v>
      </c>
      <c r="H7" s="31">
        <f>SUM(H5:H6)</f>
        <v>2474</v>
      </c>
      <c r="I7" s="32">
        <f>SUM(I5:I6)</f>
        <v>1399</v>
      </c>
      <c r="J7" s="34">
        <f t="shared" si="1"/>
        <v>0.56548100242522226</v>
      </c>
      <c r="K7" s="27">
        <f>SUM(K5:K6)</f>
        <v>2718</v>
      </c>
      <c r="L7" s="32">
        <f>SUM(L5:L6)</f>
        <v>1475</v>
      </c>
      <c r="M7" s="34">
        <f t="shared" si="2"/>
        <v>0.54267844002943344</v>
      </c>
      <c r="N7" s="45">
        <f>SUM(N5:N6)</f>
        <v>2647</v>
      </c>
      <c r="O7" s="46">
        <f>SUM(O5:O6)</f>
        <v>1467</v>
      </c>
      <c r="P7" s="47">
        <f t="shared" si="3"/>
        <v>0.55421231582924069</v>
      </c>
      <c r="Q7" s="45">
        <f>SUM(Q5:Q6)</f>
        <v>2924</v>
      </c>
      <c r="R7" s="46">
        <f>SUM(R5:R6)</f>
        <v>1628</v>
      </c>
      <c r="S7" s="47">
        <f t="shared" si="4"/>
        <v>0.55677154582763333</v>
      </c>
      <c r="T7" s="45">
        <f>SUM(T5:T6)</f>
        <v>2924</v>
      </c>
      <c r="U7" s="46">
        <f>SUM(U5:U6)</f>
        <v>1628</v>
      </c>
      <c r="V7" s="47">
        <f t="shared" si="5"/>
        <v>0.55677154582763333</v>
      </c>
    </row>
    <row r="9" spans="1:22" ht="21" customHeight="1" x14ac:dyDescent="0.4">
      <c r="A9" s="51" t="s">
        <v>22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2" ht="15" thickBot="1" x14ac:dyDescent="0.35"/>
    <row r="11" spans="1:22" ht="16.8" thickTop="1" thickBot="1" x14ac:dyDescent="0.35">
      <c r="A11" s="1"/>
      <c r="B11" s="55" t="s">
        <v>3</v>
      </c>
      <c r="C11" s="53"/>
      <c r="D11" s="56"/>
      <c r="E11" s="55" t="s">
        <v>4</v>
      </c>
      <c r="F11" s="53"/>
      <c r="G11" s="56"/>
      <c r="H11" s="55" t="s">
        <v>5</v>
      </c>
      <c r="I11" s="53"/>
      <c r="J11" s="56"/>
      <c r="K11" s="52" t="s">
        <v>6</v>
      </c>
      <c r="L11" s="53"/>
      <c r="M11" s="56"/>
      <c r="N11" s="57" t="s">
        <v>7</v>
      </c>
      <c r="O11" s="58"/>
      <c r="P11" s="59"/>
      <c r="Q11" s="57" t="s">
        <v>18</v>
      </c>
      <c r="R11" s="58"/>
      <c r="S11" s="59"/>
      <c r="T11" s="57" t="s">
        <v>19</v>
      </c>
      <c r="U11" s="58"/>
      <c r="V11" s="59"/>
    </row>
    <row r="12" spans="1:22" ht="43.8" thickBot="1" x14ac:dyDescent="0.35">
      <c r="A12" s="36"/>
      <c r="B12" s="6" t="s">
        <v>8</v>
      </c>
      <c r="C12" s="4" t="s">
        <v>20</v>
      </c>
      <c r="D12" s="5" t="s">
        <v>21</v>
      </c>
      <c r="E12" s="6" t="s">
        <v>8</v>
      </c>
      <c r="F12" s="4" t="s">
        <v>20</v>
      </c>
      <c r="G12" s="5" t="s">
        <v>21</v>
      </c>
      <c r="H12" s="6" t="s">
        <v>8</v>
      </c>
      <c r="I12" s="4" t="s">
        <v>20</v>
      </c>
      <c r="J12" s="5" t="s">
        <v>21</v>
      </c>
      <c r="K12" s="3" t="s">
        <v>8</v>
      </c>
      <c r="L12" s="4" t="s">
        <v>20</v>
      </c>
      <c r="M12" s="7" t="s">
        <v>21</v>
      </c>
      <c r="N12" s="3" t="s">
        <v>8</v>
      </c>
      <c r="O12" s="4" t="s">
        <v>20</v>
      </c>
      <c r="P12" s="8" t="s">
        <v>21</v>
      </c>
      <c r="Q12" s="3" t="s">
        <v>8</v>
      </c>
      <c r="R12" s="4" t="s">
        <v>20</v>
      </c>
      <c r="S12" s="8" t="s">
        <v>21</v>
      </c>
      <c r="T12" s="3" t="s">
        <v>8</v>
      </c>
      <c r="U12" s="4" t="s">
        <v>20</v>
      </c>
      <c r="V12" s="8" t="s">
        <v>21</v>
      </c>
    </row>
    <row r="13" spans="1:22" ht="15.6" x14ac:dyDescent="0.3">
      <c r="A13" s="39" t="s">
        <v>15</v>
      </c>
      <c r="B13" s="14">
        <v>1003</v>
      </c>
      <c r="C13" s="13">
        <v>405</v>
      </c>
      <c r="D13" s="40">
        <f>C13/B13</f>
        <v>0.40378863409770688</v>
      </c>
      <c r="E13" s="14">
        <v>961</v>
      </c>
      <c r="F13" s="13">
        <v>361</v>
      </c>
      <c r="G13" s="40">
        <f>(F13/E13)</f>
        <v>0.3756503642039542</v>
      </c>
      <c r="H13" s="14">
        <v>1015</v>
      </c>
      <c r="I13" s="13">
        <v>443</v>
      </c>
      <c r="J13" s="15">
        <f>(I13/H13)</f>
        <v>0.43645320197044335</v>
      </c>
      <c r="K13" s="10">
        <v>1167</v>
      </c>
      <c r="L13" s="13">
        <v>505</v>
      </c>
      <c r="M13" s="15">
        <f>(L13/K13)</f>
        <v>0.43273350471293914</v>
      </c>
      <c r="N13" s="10">
        <v>1065</v>
      </c>
      <c r="O13" s="13">
        <v>450</v>
      </c>
      <c r="P13" s="16">
        <f>(O13/N13)</f>
        <v>0.42253521126760563</v>
      </c>
      <c r="Q13" s="10">
        <v>1164</v>
      </c>
      <c r="R13" s="13">
        <v>560</v>
      </c>
      <c r="S13" s="16">
        <f>(R13/Q13)</f>
        <v>0.48109965635738833</v>
      </c>
      <c r="T13" s="10">
        <v>994</v>
      </c>
      <c r="U13" s="13">
        <v>493</v>
      </c>
      <c r="V13" s="16">
        <f>(U13/T13)</f>
        <v>0.49597585513078468</v>
      </c>
    </row>
    <row r="14" spans="1:22" ht="16.2" thickBot="1" x14ac:dyDescent="0.35">
      <c r="A14" s="41" t="s">
        <v>16</v>
      </c>
      <c r="B14" s="23">
        <v>1305</v>
      </c>
      <c r="C14" s="21">
        <v>813</v>
      </c>
      <c r="D14" s="42">
        <f>C14/B14</f>
        <v>0.62298850574712639</v>
      </c>
      <c r="E14" s="23">
        <v>1234</v>
      </c>
      <c r="F14" s="21">
        <v>789</v>
      </c>
      <c r="G14" s="42">
        <f t="shared" ref="G14:G15" si="6">(F14/E14)</f>
        <v>0.63938411669367912</v>
      </c>
      <c r="H14" s="23">
        <v>1459</v>
      </c>
      <c r="I14" s="21">
        <v>956</v>
      </c>
      <c r="J14" s="24">
        <f t="shared" ref="J14:J15" si="7">(I14/H14)</f>
        <v>0.65524331734064423</v>
      </c>
      <c r="K14" s="18">
        <v>1551</v>
      </c>
      <c r="L14" s="21">
        <v>970</v>
      </c>
      <c r="M14" s="24">
        <f t="shared" ref="M14:M15" si="8">(L14/K14)</f>
        <v>0.62540296582849775</v>
      </c>
      <c r="N14" s="18">
        <v>1582</v>
      </c>
      <c r="O14" s="21">
        <v>1017</v>
      </c>
      <c r="P14" s="25">
        <f t="shared" ref="P14:P15" si="9">(O14/N14)</f>
        <v>0.6428571428571429</v>
      </c>
      <c r="Q14" s="18">
        <v>1760</v>
      </c>
      <c r="R14" s="21">
        <v>1073</v>
      </c>
      <c r="S14" s="25">
        <f t="shared" ref="S14:S15" si="10">(R14/Q14)</f>
        <v>0.60965909090909087</v>
      </c>
      <c r="T14" s="18">
        <v>1930</v>
      </c>
      <c r="U14" s="21">
        <v>1135</v>
      </c>
      <c r="V14" s="25">
        <f t="shared" ref="V14:V15" si="11">(U14/T14)</f>
        <v>0.58808290155440412</v>
      </c>
    </row>
    <row r="15" spans="1:22" ht="15" thickBot="1" x14ac:dyDescent="0.35">
      <c r="A15" s="43" t="s">
        <v>13</v>
      </c>
      <c r="B15" s="31">
        <f>SUM(B13:B14)</f>
        <v>2308</v>
      </c>
      <c r="C15" s="31">
        <f>SUM(C13:C14)</f>
        <v>1218</v>
      </c>
      <c r="D15" s="44">
        <f>C15/B15</f>
        <v>0.52772963604852685</v>
      </c>
      <c r="E15" s="31">
        <f>SUM(E13:E14)</f>
        <v>2195</v>
      </c>
      <c r="F15" s="32">
        <f>SUM(F13:F14)</f>
        <v>1150</v>
      </c>
      <c r="G15" s="44">
        <f t="shared" si="6"/>
        <v>0.52391799544419138</v>
      </c>
      <c r="H15" s="31">
        <f>SUM(H13:H14)</f>
        <v>2474</v>
      </c>
      <c r="I15" s="32">
        <f>SUM(I13:I14)</f>
        <v>1399</v>
      </c>
      <c r="J15" s="34">
        <f t="shared" si="7"/>
        <v>0.56548100242522226</v>
      </c>
      <c r="K15" s="27">
        <f>SUM(K13:K14)</f>
        <v>2718</v>
      </c>
      <c r="L15" s="32">
        <f>SUM(L13:L14)</f>
        <v>1475</v>
      </c>
      <c r="M15" s="34">
        <f t="shared" si="8"/>
        <v>0.54267844002943344</v>
      </c>
      <c r="N15" s="45">
        <f>SUM(N13:N14)</f>
        <v>2647</v>
      </c>
      <c r="O15" s="46">
        <f>SUM(O13:O14)</f>
        <v>1467</v>
      </c>
      <c r="P15" s="47">
        <f t="shared" si="9"/>
        <v>0.55421231582924069</v>
      </c>
      <c r="Q15" s="45">
        <f>SUM(Q13:Q14)</f>
        <v>2924</v>
      </c>
      <c r="R15" s="46">
        <f>SUM(R13:R14)</f>
        <v>1633</v>
      </c>
      <c r="S15" s="47">
        <f t="shared" si="10"/>
        <v>0.55848153214774277</v>
      </c>
      <c r="T15" s="45">
        <f>SUM(T13:T14)</f>
        <v>2924</v>
      </c>
      <c r="U15" s="46">
        <f>SUM(U13:U14)</f>
        <v>1628</v>
      </c>
      <c r="V15" s="47">
        <f t="shared" si="11"/>
        <v>0.55677154582763333</v>
      </c>
    </row>
  </sheetData>
  <mergeCells count="16">
    <mergeCell ref="A1:V1"/>
    <mergeCell ref="B3:D3"/>
    <mergeCell ref="E3:G3"/>
    <mergeCell ref="H3:J3"/>
    <mergeCell ref="K3:M3"/>
    <mergeCell ref="N3:P3"/>
    <mergeCell ref="Q3:S3"/>
    <mergeCell ref="T3:V3"/>
    <mergeCell ref="A9:V9"/>
    <mergeCell ref="B11:D11"/>
    <mergeCell ref="E11:G11"/>
    <mergeCell ref="H11:J11"/>
    <mergeCell ref="K11:M11"/>
    <mergeCell ref="N11:P11"/>
    <mergeCell ref="Q11:S11"/>
    <mergeCell ref="T11:V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084AB-80A2-460A-9FB1-CC93EE79814C}">
  <dimension ref="A2:AK9"/>
  <sheetViews>
    <sheetView workbookViewId="0">
      <selection activeCell="A12" sqref="A12"/>
    </sheetView>
  </sheetViews>
  <sheetFormatPr defaultRowHeight="14.4" x14ac:dyDescent="0.3"/>
  <sheetData>
    <row r="2" spans="1:37" ht="21" x14ac:dyDescent="0.4">
      <c r="A2" s="51" t="s">
        <v>23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</row>
    <row r="3" spans="1:37" ht="15" thickBot="1" x14ac:dyDescent="0.35"/>
    <row r="4" spans="1:37" ht="16.8" thickTop="1" thickBot="1" x14ac:dyDescent="0.35">
      <c r="A4" s="1"/>
      <c r="B4" s="60" t="s">
        <v>24</v>
      </c>
      <c r="C4" s="61"/>
      <c r="D4" s="65"/>
      <c r="E4" s="60" t="s">
        <v>25</v>
      </c>
      <c r="F4" s="61"/>
      <c r="G4" s="65"/>
      <c r="H4" s="60" t="s">
        <v>26</v>
      </c>
      <c r="I4" s="61"/>
      <c r="J4" s="65"/>
      <c r="K4" s="60" t="s">
        <v>27</v>
      </c>
      <c r="L4" s="61"/>
      <c r="M4" s="65"/>
      <c r="N4" s="60" t="s">
        <v>1</v>
      </c>
      <c r="O4" s="61"/>
      <c r="P4" s="65"/>
      <c r="Q4" s="60" t="s">
        <v>2</v>
      </c>
      <c r="R4" s="61"/>
      <c r="S4" s="65"/>
      <c r="T4" s="60" t="s">
        <v>3</v>
      </c>
      <c r="U4" s="61"/>
      <c r="V4" s="65"/>
      <c r="W4" s="60" t="s">
        <v>4</v>
      </c>
      <c r="X4" s="61"/>
      <c r="Y4" s="65"/>
      <c r="Z4" s="63" t="s">
        <v>5</v>
      </c>
      <c r="AA4" s="61"/>
      <c r="AB4" s="64"/>
      <c r="AC4" s="60" t="s">
        <v>6</v>
      </c>
      <c r="AD4" s="61"/>
      <c r="AE4" s="62"/>
      <c r="AF4" s="63" t="s">
        <v>7</v>
      </c>
      <c r="AG4" s="61"/>
      <c r="AH4" s="64"/>
      <c r="AI4" s="60" t="s">
        <v>18</v>
      </c>
      <c r="AJ4" s="61"/>
      <c r="AK4" s="62"/>
    </row>
    <row r="5" spans="1:37" ht="43.8" thickBot="1" x14ac:dyDescent="0.35">
      <c r="A5" s="2"/>
      <c r="B5" s="3" t="s">
        <v>8</v>
      </c>
      <c r="C5" s="4" t="s">
        <v>28</v>
      </c>
      <c r="D5" s="5" t="s">
        <v>29</v>
      </c>
      <c r="E5" s="3" t="s">
        <v>8</v>
      </c>
      <c r="F5" s="4" t="s">
        <v>28</v>
      </c>
      <c r="G5" s="5" t="s">
        <v>29</v>
      </c>
      <c r="H5" s="3" t="s">
        <v>8</v>
      </c>
      <c r="I5" s="4" t="s">
        <v>28</v>
      </c>
      <c r="J5" s="5" t="s">
        <v>29</v>
      </c>
      <c r="K5" s="3" t="s">
        <v>8</v>
      </c>
      <c r="L5" s="4" t="s">
        <v>28</v>
      </c>
      <c r="M5" s="5" t="s">
        <v>29</v>
      </c>
      <c r="N5" s="3" t="s">
        <v>8</v>
      </c>
      <c r="O5" s="4" t="s">
        <v>28</v>
      </c>
      <c r="P5" s="5" t="s">
        <v>29</v>
      </c>
      <c r="Q5" s="3" t="s">
        <v>8</v>
      </c>
      <c r="R5" s="4" t="s">
        <v>28</v>
      </c>
      <c r="S5" s="5" t="s">
        <v>29</v>
      </c>
      <c r="T5" s="3" t="s">
        <v>8</v>
      </c>
      <c r="U5" s="4" t="s">
        <v>28</v>
      </c>
      <c r="V5" s="5" t="s">
        <v>29</v>
      </c>
      <c r="W5" s="3" t="s">
        <v>8</v>
      </c>
      <c r="X5" s="4" t="s">
        <v>28</v>
      </c>
      <c r="Y5" s="5" t="s">
        <v>29</v>
      </c>
      <c r="Z5" s="6" t="s">
        <v>8</v>
      </c>
      <c r="AA5" s="4" t="s">
        <v>28</v>
      </c>
      <c r="AB5" s="7" t="s">
        <v>29</v>
      </c>
      <c r="AC5" s="3" t="s">
        <v>8</v>
      </c>
      <c r="AD5" s="4" t="s">
        <v>28</v>
      </c>
      <c r="AE5" s="8" t="s">
        <v>29</v>
      </c>
      <c r="AF5" s="6" t="s">
        <v>8</v>
      </c>
      <c r="AG5" s="4" t="s">
        <v>28</v>
      </c>
      <c r="AH5" s="7" t="s">
        <v>29</v>
      </c>
      <c r="AI5" s="3" t="s">
        <v>8</v>
      </c>
      <c r="AJ5" s="4" t="s">
        <v>28</v>
      </c>
      <c r="AK5" s="8" t="s">
        <v>29</v>
      </c>
    </row>
    <row r="6" spans="1:37" ht="15.6" x14ac:dyDescent="0.3">
      <c r="A6" s="9" t="s">
        <v>15</v>
      </c>
      <c r="B6" s="10">
        <v>745</v>
      </c>
      <c r="C6" s="11">
        <v>515</v>
      </c>
      <c r="D6" s="12">
        <f>C6/B6</f>
        <v>0.6912751677852349</v>
      </c>
      <c r="E6" s="10">
        <v>634</v>
      </c>
      <c r="F6" s="13">
        <v>399</v>
      </c>
      <c r="G6" s="12">
        <f>F6/E6</f>
        <v>0.62933753943217663</v>
      </c>
      <c r="H6" s="10">
        <v>605</v>
      </c>
      <c r="I6" s="13">
        <v>394</v>
      </c>
      <c r="J6" s="12">
        <f>(I6/H6)</f>
        <v>0.65123966942148759</v>
      </c>
      <c r="K6" s="10">
        <v>666</v>
      </c>
      <c r="L6" s="13">
        <v>424</v>
      </c>
      <c r="M6" s="12">
        <f>(L6/K6)</f>
        <v>0.63663663663663661</v>
      </c>
      <c r="N6" s="10">
        <v>734</v>
      </c>
      <c r="O6" s="13">
        <v>485</v>
      </c>
      <c r="P6" s="12">
        <f>(O6/N6)</f>
        <v>0.6607629427792916</v>
      </c>
      <c r="Q6" s="10">
        <v>826</v>
      </c>
      <c r="R6" s="13">
        <v>538</v>
      </c>
      <c r="S6" s="12">
        <f>(R6/Q6)</f>
        <v>0.65133171912832932</v>
      </c>
      <c r="T6" s="10">
        <v>1003</v>
      </c>
      <c r="U6" s="13">
        <v>621</v>
      </c>
      <c r="V6" s="12">
        <f>(U6/T6)</f>
        <v>0.61914257228315051</v>
      </c>
      <c r="W6" s="10">
        <v>961</v>
      </c>
      <c r="X6" s="13">
        <v>601</v>
      </c>
      <c r="Y6" s="12">
        <f>(X6/W6)</f>
        <v>0.62539021852237253</v>
      </c>
      <c r="Z6" s="14">
        <v>1015</v>
      </c>
      <c r="AA6" s="13">
        <v>690</v>
      </c>
      <c r="AB6" s="15">
        <f>(AA6/Z6)</f>
        <v>0.67980295566502458</v>
      </c>
      <c r="AC6" s="10">
        <v>824</v>
      </c>
      <c r="AD6" s="13">
        <v>592</v>
      </c>
      <c r="AE6" s="16">
        <f>(AD6/AC6)</f>
        <v>0.71844660194174759</v>
      </c>
      <c r="AF6" s="14">
        <v>1065</v>
      </c>
      <c r="AG6" s="13">
        <v>732</v>
      </c>
      <c r="AH6" s="15">
        <f>(AG6/AF6)</f>
        <v>0.6873239436619718</v>
      </c>
      <c r="AI6" s="10">
        <v>1167</v>
      </c>
      <c r="AJ6" s="13">
        <v>807</v>
      </c>
      <c r="AK6" s="16">
        <f>(AJ6/AI6)</f>
        <v>0.69151670951156807</v>
      </c>
    </row>
    <row r="7" spans="1:37" ht="16.2" thickBot="1" x14ac:dyDescent="0.35">
      <c r="A7" s="17" t="s">
        <v>16</v>
      </c>
      <c r="B7" s="18">
        <v>1170</v>
      </c>
      <c r="C7" s="19">
        <v>927</v>
      </c>
      <c r="D7" s="20">
        <f t="shared" ref="D7:D8" si="0">C7/B7</f>
        <v>0.79230769230769227</v>
      </c>
      <c r="E7" s="18">
        <v>1009</v>
      </c>
      <c r="F7" s="21">
        <v>768</v>
      </c>
      <c r="G7" s="20">
        <f t="shared" ref="G7:G8" si="1">F7/E7</f>
        <v>0.76114965312190286</v>
      </c>
      <c r="H7" s="18">
        <v>972</v>
      </c>
      <c r="I7" s="21">
        <v>718</v>
      </c>
      <c r="J7" s="22">
        <f t="shared" ref="J7:J8" si="2">(I7/H7)</f>
        <v>0.73868312757201648</v>
      </c>
      <c r="K7" s="18">
        <v>1071</v>
      </c>
      <c r="L7" s="21">
        <v>815</v>
      </c>
      <c r="M7" s="22">
        <f t="shared" ref="M7:M8" si="3">(L7/K7)</f>
        <v>0.76097105508870211</v>
      </c>
      <c r="N7" s="18">
        <v>1020</v>
      </c>
      <c r="O7" s="21">
        <v>781</v>
      </c>
      <c r="P7" s="22">
        <f t="shared" ref="P7:P8" si="4">(O7/N7)</f>
        <v>0.76568627450980398</v>
      </c>
      <c r="Q7" s="18">
        <v>1134</v>
      </c>
      <c r="R7" s="21">
        <v>879</v>
      </c>
      <c r="S7" s="22">
        <f t="shared" ref="S7:S8" si="5">(R7/Q7)</f>
        <v>0.77513227513227512</v>
      </c>
      <c r="T7" s="18">
        <v>1305</v>
      </c>
      <c r="U7" s="21">
        <v>1008</v>
      </c>
      <c r="V7" s="22">
        <f t="shared" ref="V7:V8" si="6">(U7/T7)</f>
        <v>0.77241379310344827</v>
      </c>
      <c r="W7" s="18">
        <v>1234</v>
      </c>
      <c r="X7" s="21">
        <v>967</v>
      </c>
      <c r="Y7" s="22">
        <f t="shared" ref="Y7:Y8" si="7">(X7/W7)</f>
        <v>0.78363047001620745</v>
      </c>
      <c r="Z7" s="23">
        <v>1459</v>
      </c>
      <c r="AA7" s="21">
        <v>1153</v>
      </c>
      <c r="AB7" s="24">
        <f t="shared" ref="AB7:AB8" si="8">(AA7/Z7)</f>
        <v>0.79026730637422893</v>
      </c>
      <c r="AC7" s="18">
        <v>1894</v>
      </c>
      <c r="AD7" s="21">
        <v>1464</v>
      </c>
      <c r="AE7" s="25">
        <f t="shared" ref="AE7:AE8" si="9">(AD7/AC7)</f>
        <v>0.77296726504751845</v>
      </c>
      <c r="AF7" s="23">
        <v>1582</v>
      </c>
      <c r="AG7" s="21">
        <v>1240</v>
      </c>
      <c r="AH7" s="24">
        <f t="shared" ref="AH7:AH8" si="10">(AG7/AF7)</f>
        <v>0.78381795195954485</v>
      </c>
      <c r="AI7" s="18">
        <v>1757</v>
      </c>
      <c r="AJ7" s="21">
        <v>1337</v>
      </c>
      <c r="AK7" s="25">
        <f t="shared" ref="AK7:AK8" si="11">(AJ7/AI7)</f>
        <v>0.76095617529880477</v>
      </c>
    </row>
    <row r="8" spans="1:37" ht="15" thickBot="1" x14ac:dyDescent="0.35">
      <c r="A8" s="26" t="s">
        <v>13</v>
      </c>
      <c r="B8" s="27">
        <f>B6+B7</f>
        <v>1915</v>
      </c>
      <c r="C8" s="28">
        <f>C6+C7</f>
        <v>1442</v>
      </c>
      <c r="D8" s="29">
        <f t="shared" si="0"/>
        <v>0.75300261096605747</v>
      </c>
      <c r="E8" s="27">
        <f>E6+E7</f>
        <v>1643</v>
      </c>
      <c r="F8" s="30">
        <f>F6+F7</f>
        <v>1167</v>
      </c>
      <c r="G8" s="29">
        <f t="shared" si="1"/>
        <v>0.71028606208155809</v>
      </c>
      <c r="H8" s="31">
        <f>SUM(H6:H7)</f>
        <v>1577</v>
      </c>
      <c r="I8" s="32">
        <f>SUM(I6:I7)</f>
        <v>1112</v>
      </c>
      <c r="J8" s="33">
        <f t="shared" si="2"/>
        <v>0.70513633481293592</v>
      </c>
      <c r="K8" s="27">
        <f>SUM(K6:K7)</f>
        <v>1737</v>
      </c>
      <c r="L8" s="32">
        <f>SUM(L6:L7)</f>
        <v>1239</v>
      </c>
      <c r="M8" s="33">
        <f t="shared" si="3"/>
        <v>0.71329879101899829</v>
      </c>
      <c r="N8" s="27">
        <f>SUM(N6:N7)</f>
        <v>1754</v>
      </c>
      <c r="O8" s="32">
        <f>SUM(O6:O7)</f>
        <v>1266</v>
      </c>
      <c r="P8" s="33">
        <f t="shared" si="4"/>
        <v>0.72177879133409351</v>
      </c>
      <c r="Q8" s="27">
        <f>SUM(Q6:Q7)</f>
        <v>1960</v>
      </c>
      <c r="R8" s="32">
        <f>SUM(R6:R7)</f>
        <v>1417</v>
      </c>
      <c r="S8" s="33">
        <f t="shared" si="5"/>
        <v>0.72295918367346934</v>
      </c>
      <c r="T8" s="27">
        <f>SUM(T6:T7)</f>
        <v>2308</v>
      </c>
      <c r="U8" s="32">
        <f>SUM(U6:U7)</f>
        <v>1629</v>
      </c>
      <c r="V8" s="33">
        <f t="shared" si="6"/>
        <v>0.70580589254766035</v>
      </c>
      <c r="W8" s="27">
        <f>SUM(W6:W7)</f>
        <v>2195</v>
      </c>
      <c r="X8" s="32">
        <f>SUM(X6:X7)</f>
        <v>1568</v>
      </c>
      <c r="Y8" s="33">
        <f t="shared" si="7"/>
        <v>0.71435079726651485</v>
      </c>
      <c r="Z8" s="31">
        <f>SUM(Z6:Z7)</f>
        <v>2474</v>
      </c>
      <c r="AA8" s="32">
        <f>SUM(AA6:AA7)</f>
        <v>1843</v>
      </c>
      <c r="AB8" s="34">
        <f t="shared" si="8"/>
        <v>0.74494745351657232</v>
      </c>
      <c r="AC8" s="27">
        <f>SUM(AC6:AC7)</f>
        <v>2718</v>
      </c>
      <c r="AD8" s="32">
        <f>SUM(AD6:AD7)</f>
        <v>2056</v>
      </c>
      <c r="AE8" s="35">
        <f t="shared" si="9"/>
        <v>0.75643855776306113</v>
      </c>
      <c r="AF8" s="31">
        <f>SUM(AF6:AF7)</f>
        <v>2647</v>
      </c>
      <c r="AG8" s="32">
        <f>SUM(AG6:AG7)</f>
        <v>1972</v>
      </c>
      <c r="AH8" s="34">
        <f t="shared" si="10"/>
        <v>0.7449943332074046</v>
      </c>
      <c r="AI8" s="27">
        <f>SUM(AI6:AI7)</f>
        <v>2924</v>
      </c>
      <c r="AJ8" s="32">
        <f>SUM(AJ6:AJ7)</f>
        <v>2144</v>
      </c>
      <c r="AK8" s="35">
        <f t="shared" si="11"/>
        <v>0.73324213406292749</v>
      </c>
    </row>
    <row r="9" spans="1:37" ht="15" thickTop="1" x14ac:dyDescent="0.3"/>
  </sheetData>
  <mergeCells count="13">
    <mergeCell ref="AC4:AE4"/>
    <mergeCell ref="AF4:AH4"/>
    <mergeCell ref="AI4:AK4"/>
    <mergeCell ref="A2:AH2"/>
    <mergeCell ref="B4:D4"/>
    <mergeCell ref="E4:G4"/>
    <mergeCell ref="H4:J4"/>
    <mergeCell ref="K4:M4"/>
    <mergeCell ref="N4:P4"/>
    <mergeCell ref="Q4:S4"/>
    <mergeCell ref="T4:V4"/>
    <mergeCell ref="W4:Y4"/>
    <mergeCell ref="Z4:A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ac09b14a-28de-4393-97a3-0831997c8577">
      <Terms xmlns="http://schemas.microsoft.com/office/infopath/2007/PartnerControls"/>
    </lcf76f155ced4ddcb4097134ff3c332f>
    <_ip_UnifiedCompliancePolicyProperties xmlns="http://schemas.microsoft.com/sharepoint/v3" xsi:nil="true"/>
    <TaxCatchAll xmlns="eb63ea76-227b-4a0b-b4db-86460bb74fd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0B4429B31044FB39797549D8141D6" ma:contentTypeVersion="17" ma:contentTypeDescription="Create a new document." ma:contentTypeScope="" ma:versionID="5a6021d0aad3f4c6b6fd8d9f37c10f2c">
  <xsd:schema xmlns:xsd="http://www.w3.org/2001/XMLSchema" xmlns:xs="http://www.w3.org/2001/XMLSchema" xmlns:p="http://schemas.microsoft.com/office/2006/metadata/properties" xmlns:ns1="http://schemas.microsoft.com/sharepoint/v3" xmlns:ns2="ac09b14a-28de-4393-97a3-0831997c8577" xmlns:ns3="eb63ea76-227b-4a0b-b4db-86460bb74fde" targetNamespace="http://schemas.microsoft.com/office/2006/metadata/properties" ma:root="true" ma:fieldsID="889bce04073375a7a6aa4bb86b7a8c70" ns1:_="" ns2:_="" ns3:_="">
    <xsd:import namespace="http://schemas.microsoft.com/sharepoint/v3"/>
    <xsd:import namespace="ac09b14a-28de-4393-97a3-0831997c8577"/>
    <xsd:import namespace="eb63ea76-227b-4a0b-b4db-86460bb74f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9b14a-28de-4393-97a3-0831997c85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ec463df-4dc7-4bbf-9d12-c16d94ddfa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63ea76-227b-4a0b-b4db-86460bb74f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78d6fff-5d59-437c-8e34-2417dc7ce00b}" ma:internalName="TaxCatchAll" ma:showField="CatchAllData" ma:web="eb63ea76-227b-4a0b-b4db-86460bb74f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C5C9B9-9605-4D2B-8F0D-FEEBE61D115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c09b14a-28de-4393-97a3-0831997c8577"/>
    <ds:schemaRef ds:uri="eb63ea76-227b-4a0b-b4db-86460bb74fde"/>
  </ds:schemaRefs>
</ds:datastoreItem>
</file>

<file path=customXml/itemProps2.xml><?xml version="1.0" encoding="utf-8"?>
<ds:datastoreItem xmlns:ds="http://schemas.openxmlformats.org/officeDocument/2006/customXml" ds:itemID="{0F985603-569F-4D7F-998D-B4F2A5195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18A710-1E55-4471-A84F-D3502A654A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09b14a-28de-4393-97a3-0831997c8577"/>
    <ds:schemaRef ds:uri="eb63ea76-227b-4a0b-b4db-86460bb74f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4-Year Pell &amp; First Gen Overall</vt:lpstr>
      <vt:lpstr>6-Year Pell &amp; First Gen Overall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Lori Harkleroad</dc:creator>
  <cp:keywords/>
  <dc:description/>
  <cp:lastModifiedBy>Lori Harkleroad</cp:lastModifiedBy>
  <cp:revision/>
  <dcterms:created xsi:type="dcterms:W3CDTF">2025-03-24T11:28:41Z</dcterms:created>
  <dcterms:modified xsi:type="dcterms:W3CDTF">2025-04-04T17:34:25Z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0x0101008A40B4429B31044FB39797549D8141D6</vt:lpwstr>
  </property>
  <property fmtid="{D5CDD505-2E9C-101B-9397-08002B2CF9AE}" pid="3" name="MediaServiceImageTags">
    <vt:lpwstr/>
  </property>
</Properties>
</file>