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searchADean\Senate\USRC\"/>
    </mc:Choice>
  </mc:AlternateContent>
  <xr:revisionPtr revIDLastSave="0" documentId="13_ncr:1_{C37F1AE2-0805-427D-90F3-976EC05CACF0}" xr6:coauthVersionLast="36" xr6:coauthVersionMax="36" xr10:uidLastSave="{00000000-0000-0000-0000-000000000000}"/>
  <bookViews>
    <workbookView xWindow="120" yWindow="120" windowWidth="15120" windowHeight="8025" activeTab="1" xr2:uid="{00000000-000D-0000-FFFF-FFFF00000000}"/>
  </bookViews>
  <sheets>
    <sheet name="USRC Small Grants" sheetId="1" r:id="rId1"/>
    <sheet name="Senate Fellowship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2" l="1"/>
  <c r="H8" i="2"/>
  <c r="E16" i="1"/>
  <c r="E20" i="1"/>
  <c r="G28" i="1" l="1"/>
  <c r="F28" i="1"/>
  <c r="D28" i="1"/>
  <c r="C28" i="1"/>
  <c r="E27" i="1"/>
  <c r="E26" i="1"/>
  <c r="E25" i="1"/>
  <c r="E24" i="1"/>
  <c r="E23" i="1"/>
  <c r="E22" i="1"/>
  <c r="E21" i="1"/>
  <c r="E28" i="1" l="1"/>
  <c r="H10" i="2"/>
  <c r="H7" i="2"/>
  <c r="G40" i="1" l="1"/>
  <c r="F40" i="1"/>
  <c r="D40" i="1"/>
  <c r="C40" i="1"/>
  <c r="E39" i="1"/>
  <c r="E38" i="1"/>
  <c r="E37" i="1"/>
  <c r="E36" i="1"/>
  <c r="E35" i="1"/>
  <c r="E34" i="1"/>
  <c r="E33" i="1"/>
  <c r="E32" i="1"/>
  <c r="E40" i="1" l="1"/>
  <c r="E51" i="1"/>
  <c r="E50" i="1"/>
  <c r="E49" i="1"/>
  <c r="E48" i="1"/>
  <c r="E47" i="1"/>
  <c r="E46" i="1"/>
  <c r="E45" i="1"/>
  <c r="E44" i="1"/>
  <c r="G52" i="1"/>
  <c r="F52" i="1"/>
  <c r="D52" i="1"/>
  <c r="C52" i="1"/>
  <c r="E52" i="1" l="1"/>
  <c r="H6" i="2"/>
  <c r="G64" i="1"/>
  <c r="F64" i="1"/>
  <c r="D64" i="1"/>
  <c r="C64" i="1"/>
  <c r="E63" i="1"/>
  <c r="E62" i="1"/>
  <c r="E61" i="1"/>
  <c r="E60" i="1"/>
  <c r="E59" i="1"/>
  <c r="E58" i="1"/>
  <c r="E57" i="1"/>
  <c r="E56" i="1"/>
  <c r="E64" i="1" l="1"/>
  <c r="H5" i="2" l="1"/>
</calcChain>
</file>

<file path=xl/sharedStrings.xml><?xml version="1.0" encoding="utf-8"?>
<sst xmlns="http://schemas.openxmlformats.org/spreadsheetml/2006/main" count="146" uniqueCount="46">
  <si>
    <t>Month</t>
  </si>
  <si>
    <t>Year</t>
  </si>
  <si>
    <t>Proposals</t>
  </si>
  <si>
    <t>Awards</t>
  </si>
  <si>
    <t>% Funding</t>
  </si>
  <si>
    <t>Amount Requested</t>
  </si>
  <si>
    <t>Amount Awarded</t>
  </si>
  <si>
    <t xml:space="preserve">May </t>
  </si>
  <si>
    <t xml:space="preserve">September </t>
  </si>
  <si>
    <t>October</t>
  </si>
  <si>
    <t>November</t>
  </si>
  <si>
    <t>December</t>
  </si>
  <si>
    <t>February</t>
  </si>
  <si>
    <t>March</t>
  </si>
  <si>
    <t>SUMMARY</t>
  </si>
  <si>
    <t xml:space="preserve">April </t>
  </si>
  <si>
    <t>Senate Fellowship Program</t>
  </si>
  <si>
    <t>Proposal and Award Summary</t>
  </si>
  <si>
    <t>Academic Year</t>
  </si>
  <si>
    <t># of Fellowships Awarded</t>
  </si>
  <si>
    <t>% Funded</t>
  </si>
  <si>
    <t># of Proposals Submitted</t>
  </si>
  <si>
    <t>University Senate Research Committee Small Grants</t>
  </si>
  <si>
    <t>Amount 
Awarded</t>
  </si>
  <si>
    <t>Amount 
Requested</t>
  </si>
  <si>
    <t>2014</t>
  </si>
  <si>
    <t>2014-2015</t>
  </si>
  <si>
    <t>2015</t>
  </si>
  <si>
    <t>FY 2014-2015</t>
  </si>
  <si>
    <t>2015-2016</t>
  </si>
  <si>
    <t>FY 2015-2016</t>
  </si>
  <si>
    <t>2016</t>
  </si>
  <si>
    <t>2016-2017</t>
  </si>
  <si>
    <t>2017</t>
  </si>
  <si>
    <t>FY 2016-2017</t>
  </si>
  <si>
    <t>2017-2018</t>
  </si>
  <si>
    <t>FY 2017-2018</t>
  </si>
  <si>
    <t>2018</t>
  </si>
  <si>
    <t>2014-2019</t>
  </si>
  <si>
    <t>2019</t>
  </si>
  <si>
    <t>May</t>
  </si>
  <si>
    <t>FY 2018-2019</t>
  </si>
  <si>
    <t xml:space="preserve"> </t>
  </si>
  <si>
    <t>2018-2019</t>
  </si>
  <si>
    <t>2019-2020</t>
  </si>
  <si>
    <t>2014-2015 to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</si>
</sst>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49" fontId="7" fillId="0" borderId="0" xfId="0" applyNumberFormat="1" applyFont="1" applyFill="1" applyBorder="1"/>
    <xf numFmtId="44" fontId="0" fillId="0" borderId="0" xfId="0" applyNumberFormat="1"/>
    <xf numFmtId="6" fontId="0" fillId="0" borderId="0" xfId="0" applyNumberFormat="1"/>
    <xf numFmtId="10" fontId="3" fillId="0" borderId="4" xfId="3" applyNumberFormat="1" applyFont="1" applyBorder="1" applyAlignment="1">
      <alignment horizontal="center"/>
    </xf>
    <xf numFmtId="49" fontId="2" fillId="0" borderId="3" xfId="14" applyNumberFormat="1" applyFont="1" applyBorder="1"/>
    <xf numFmtId="49" fontId="2" fillId="0" borderId="4" xfId="14" applyNumberFormat="1" applyFont="1" applyBorder="1" applyAlignment="1">
      <alignment horizontal="center"/>
    </xf>
    <xf numFmtId="0" fontId="3" fillId="0" borderId="4" xfId="14" applyFont="1" applyBorder="1" applyAlignment="1">
      <alignment horizontal="center"/>
    </xf>
    <xf numFmtId="10" fontId="3" fillId="0" borderId="4" xfId="13" applyNumberFormat="1" applyFont="1" applyBorder="1" applyAlignment="1">
      <alignment horizontal="center"/>
    </xf>
    <xf numFmtId="44" fontId="3" fillId="0" borderId="4" xfId="14" applyNumberFormat="1" applyFont="1" applyBorder="1" applyAlignment="1">
      <alignment horizontal="center"/>
    </xf>
    <xf numFmtId="44" fontId="3" fillId="0" borderId="5" xfId="14" applyNumberFormat="1" applyFont="1" applyBorder="1" applyAlignment="1">
      <alignment horizontal="center"/>
    </xf>
    <xf numFmtId="49" fontId="2" fillId="0" borderId="6" xfId="14" applyNumberFormat="1" applyFont="1" applyBorder="1"/>
    <xf numFmtId="0" fontId="3" fillId="0" borderId="1" xfId="14" applyFont="1" applyBorder="1" applyAlignment="1">
      <alignment horizontal="center"/>
    </xf>
    <xf numFmtId="44" fontId="3" fillId="0" borderId="1" xfId="14" applyNumberFormat="1" applyFont="1" applyBorder="1" applyAlignment="1">
      <alignment horizontal="center"/>
    </xf>
    <xf numFmtId="44" fontId="3" fillId="0" borderId="7" xfId="14" applyNumberFormat="1" applyFont="1" applyBorder="1" applyAlignment="1">
      <alignment horizontal="center"/>
    </xf>
    <xf numFmtId="0" fontId="0" fillId="0" borderId="1" xfId="14" applyFont="1" applyBorder="1" applyAlignment="1">
      <alignment horizontal="center"/>
    </xf>
    <xf numFmtId="0" fontId="3" fillId="0" borderId="1" xfId="14" applyBorder="1" applyAlignment="1">
      <alignment horizontal="center"/>
    </xf>
    <xf numFmtId="44" fontId="3" fillId="0" borderId="1" xfId="14" applyNumberFormat="1" applyBorder="1" applyAlignment="1">
      <alignment horizontal="center"/>
    </xf>
    <xf numFmtId="44" fontId="3" fillId="0" borderId="7" xfId="7" applyFont="1" applyBorder="1" applyAlignment="1">
      <alignment horizontal="center"/>
    </xf>
    <xf numFmtId="44" fontId="3" fillId="0" borderId="7" xfId="14" applyNumberForma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4" fontId="10" fillId="0" borderId="1" xfId="1" applyFont="1" applyBorder="1" applyAlignment="1">
      <alignment horizontal="center"/>
    </xf>
    <xf numFmtId="44" fontId="5" fillId="0" borderId="21" xfId="1" applyFont="1" applyBorder="1"/>
    <xf numFmtId="10" fontId="10" fillId="0" borderId="7" xfId="0" applyNumberFormat="1" applyFont="1" applyBorder="1" applyAlignment="1">
      <alignment horizontal="center"/>
    </xf>
    <xf numFmtId="10" fontId="10" fillId="0" borderId="23" xfId="0" applyNumberFormat="1" applyFont="1" applyBorder="1" applyAlignment="1">
      <alignment horizontal="center"/>
    </xf>
    <xf numFmtId="44" fontId="3" fillId="0" borderId="7" xfId="4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44" fontId="10" fillId="0" borderId="28" xfId="1" applyFont="1" applyBorder="1" applyAlignment="1">
      <alignment horizontal="center"/>
    </xf>
    <xf numFmtId="10" fontId="10" fillId="0" borderId="3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44" fontId="10" fillId="0" borderId="29" xfId="1" applyFont="1" applyBorder="1" applyAlignment="1">
      <alignment horizontal="center"/>
    </xf>
    <xf numFmtId="44" fontId="10" fillId="0" borderId="27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44" fontId="10" fillId="0" borderId="11" xfId="1" applyFont="1" applyBorder="1" applyAlignment="1">
      <alignment horizontal="center"/>
    </xf>
    <xf numFmtId="44" fontId="10" fillId="0" borderId="24" xfId="1" applyFont="1" applyBorder="1" applyAlignment="1">
      <alignment horizontal="center"/>
    </xf>
    <xf numFmtId="0" fontId="2" fillId="2" borderId="8" xfId="14" applyFont="1" applyFill="1" applyBorder="1"/>
    <xf numFmtId="0" fontId="2" fillId="2" borderId="9" xfId="14" applyFont="1" applyFill="1" applyBorder="1" applyAlignment="1">
      <alignment horizontal="center"/>
    </xf>
    <xf numFmtId="10" fontId="2" fillId="2" borderId="9" xfId="14" applyNumberFormat="1" applyFont="1" applyFill="1" applyBorder="1" applyAlignment="1">
      <alignment horizontal="center"/>
    </xf>
    <xf numFmtId="44" fontId="2" fillId="2" borderId="9" xfId="14" applyNumberFormat="1" applyFont="1" applyFill="1" applyBorder="1" applyAlignment="1">
      <alignment horizontal="center"/>
    </xf>
    <xf numFmtId="44" fontId="2" fillId="2" borderId="10" xfId="14" applyNumberFormat="1" applyFont="1" applyFill="1" applyBorder="1" applyAlignment="1">
      <alignment horizontal="center"/>
    </xf>
    <xf numFmtId="0" fontId="2" fillId="2" borderId="2" xfId="14" applyFont="1" applyFill="1" applyBorder="1"/>
    <xf numFmtId="0" fontId="2" fillId="2" borderId="16" xfId="14" applyFont="1" applyFill="1" applyBorder="1" applyAlignment="1">
      <alignment horizontal="center"/>
    </xf>
    <xf numFmtId="0" fontId="2" fillId="2" borderId="16" xfId="14" applyFont="1" applyFill="1" applyBorder="1" applyAlignment="1">
      <alignment horizontal="center" wrapText="1"/>
    </xf>
    <xf numFmtId="0" fontId="2" fillId="2" borderId="14" xfId="14" applyFont="1" applyFill="1" applyBorder="1" applyAlignment="1">
      <alignment horizontal="center"/>
    </xf>
    <xf numFmtId="0" fontId="2" fillId="2" borderId="14" xfId="14" applyFont="1" applyFill="1" applyBorder="1"/>
    <xf numFmtId="0" fontId="2" fillId="2" borderId="14" xfId="14" applyFont="1" applyFill="1" applyBorder="1" applyAlignment="1">
      <alignment horizontal="center" wrapText="1"/>
    </xf>
    <xf numFmtId="0" fontId="2" fillId="2" borderId="15" xfId="14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44" fontId="11" fillId="0" borderId="1" xfId="0" applyNumberFormat="1" applyFont="1" applyBorder="1" applyAlignment="1">
      <alignment horizontal="center"/>
    </xf>
    <xf numFmtId="49" fontId="11" fillId="0" borderId="35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0" fontId="11" fillId="0" borderId="35" xfId="0" applyNumberFormat="1" applyFont="1" applyBorder="1" applyAlignment="1">
      <alignment horizontal="center"/>
    </xf>
    <xf numFmtId="44" fontId="11" fillId="0" borderId="35" xfId="0" applyNumberFormat="1" applyFont="1" applyBorder="1" applyAlignment="1">
      <alignment horizontal="center"/>
    </xf>
    <xf numFmtId="0" fontId="2" fillId="2" borderId="31" xfId="14" applyFont="1" applyFill="1" applyBorder="1"/>
    <xf numFmtId="0" fontId="2" fillId="2" borderId="32" xfId="14" applyFont="1" applyFill="1" applyBorder="1" applyAlignment="1">
      <alignment horizontal="center"/>
    </xf>
    <xf numFmtId="0" fontId="2" fillId="2" borderId="32" xfId="14" applyFont="1" applyFill="1" applyBorder="1" applyAlignment="1">
      <alignment horizontal="center" wrapText="1"/>
    </xf>
    <xf numFmtId="0" fontId="2" fillId="2" borderId="33" xfId="14" applyFont="1" applyFill="1" applyBorder="1" applyAlignment="1">
      <alignment horizontal="center"/>
    </xf>
    <xf numFmtId="0" fontId="2" fillId="2" borderId="33" xfId="14" applyFont="1" applyFill="1" applyBorder="1"/>
    <xf numFmtId="0" fontId="2" fillId="2" borderId="33" xfId="14" applyFont="1" applyFill="1" applyBorder="1" applyAlignment="1">
      <alignment horizontal="center" wrapText="1"/>
    </xf>
    <xf numFmtId="0" fontId="2" fillId="2" borderId="34" xfId="14" applyFont="1" applyFill="1" applyBorder="1" applyAlignment="1">
      <alignment horizontal="center" wrapText="1"/>
    </xf>
    <xf numFmtId="0" fontId="0" fillId="0" borderId="0" xfId="0" applyBorder="1"/>
    <xf numFmtId="0" fontId="8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10" fontId="12" fillId="2" borderId="9" xfId="0" applyNumberFormat="1" applyFont="1" applyFill="1" applyBorder="1" applyAlignment="1">
      <alignment horizontal="center"/>
    </xf>
    <xf numFmtId="44" fontId="12" fillId="2" borderId="9" xfId="0" applyNumberFormat="1" applyFont="1" applyFill="1" applyBorder="1" applyAlignment="1">
      <alignment horizontal="center"/>
    </xf>
    <xf numFmtId="44" fontId="12" fillId="2" borderId="10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49" fontId="12" fillId="0" borderId="35" xfId="0" applyNumberFormat="1" applyFont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49" fontId="5" fillId="0" borderId="38" xfId="0" applyNumberFormat="1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44" fontId="10" fillId="0" borderId="35" xfId="1" applyFont="1" applyBorder="1" applyAlignment="1">
      <alignment horizontal="center"/>
    </xf>
    <xf numFmtId="10" fontId="10" fillId="0" borderId="4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44" fontId="5" fillId="0" borderId="11" xfId="1" applyFont="1" applyBorder="1" applyAlignment="1">
      <alignment horizontal="center"/>
    </xf>
    <xf numFmtId="44" fontId="5" fillId="0" borderId="24" xfId="1" applyFont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</cellXfs>
  <cellStyles count="15">
    <cellStyle name="Currency" xfId="1" builtinId="4"/>
    <cellStyle name="Currency 2" xfId="4" xr:uid="{00000000-0005-0000-0000-000001000000}"/>
    <cellStyle name="Currency 2 2" xfId="7" xr:uid="{00000000-0005-0000-0000-000002000000}"/>
    <cellStyle name="Currency 3" xfId="8" xr:uid="{00000000-0005-0000-0000-000003000000}"/>
    <cellStyle name="Currency 4" xfId="9" xr:uid="{00000000-0005-0000-0000-000004000000}"/>
    <cellStyle name="Normal" xfId="0" builtinId="0"/>
    <cellStyle name="Normal 2" xfId="2" xr:uid="{00000000-0005-0000-0000-000006000000}"/>
    <cellStyle name="Normal 2 2" xfId="5" xr:uid="{00000000-0005-0000-0000-000007000000}"/>
    <cellStyle name="Normal 2 2 2" xfId="14" xr:uid="{00000000-0005-0000-0000-000008000000}"/>
    <cellStyle name="Normal 2 3" xfId="6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Percent 2" xfId="3" xr:uid="{00000000-0005-0000-0000-00000D000000}"/>
    <cellStyle name="Percent 2 2" xfId="13" xr:uid="{00000000-0005-0000-0000-00000E000000}"/>
  </cellStyles>
  <dxfs count="0"/>
  <tableStyles count="0" defaultTableStyle="TableStyleMedium9" defaultPivotStyle="PivotStyleLight16"/>
  <colors>
    <mruColors>
      <color rgb="FFC2D69A"/>
      <color rgb="FF99CC00"/>
      <color rgb="FFF7FEA0"/>
      <color rgb="FFEDF67C"/>
      <color rgb="FFE5E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workbookViewId="0">
      <selection activeCell="I23" sqref="I23"/>
    </sheetView>
  </sheetViews>
  <sheetFormatPr defaultRowHeight="15" x14ac:dyDescent="0.25"/>
  <cols>
    <col min="1" max="1" width="14.28515625" customWidth="1"/>
    <col min="2" max="2" width="5.140625" bestFit="1" customWidth="1"/>
    <col min="3" max="3" width="12.42578125" customWidth="1"/>
    <col min="4" max="4" width="10" customWidth="1"/>
    <col min="5" max="5" width="11.5703125" bestFit="1" customWidth="1"/>
    <col min="6" max="6" width="14.140625" customWidth="1"/>
    <col min="7" max="7" width="16.85546875" bestFit="1" customWidth="1"/>
    <col min="8" max="8" width="12.5703125" bestFit="1" customWidth="1"/>
  </cols>
  <sheetData>
    <row r="1" spans="1:7" x14ac:dyDescent="0.25">
      <c r="A1" s="37" t="s">
        <v>22</v>
      </c>
      <c r="B1" s="37"/>
      <c r="C1" s="37"/>
      <c r="D1" s="37"/>
      <c r="E1" s="37"/>
      <c r="F1" s="37"/>
      <c r="G1" s="37"/>
    </row>
    <row r="2" spans="1:7" x14ac:dyDescent="0.25">
      <c r="A2" s="37" t="s">
        <v>17</v>
      </c>
      <c r="B2" s="37"/>
      <c r="C2" s="37"/>
      <c r="D2" s="37"/>
      <c r="E2" s="37"/>
      <c r="F2" s="37"/>
      <c r="G2" s="37"/>
    </row>
    <row r="3" spans="1:7" x14ac:dyDescent="0.25">
      <c r="A3" s="37" t="s">
        <v>38</v>
      </c>
      <c r="B3" s="37"/>
      <c r="C3" s="37"/>
      <c r="D3" s="37"/>
      <c r="E3" s="37"/>
      <c r="F3" s="37"/>
      <c r="G3" s="37"/>
    </row>
    <row r="4" spans="1:7" ht="15.75" thickBot="1" x14ac:dyDescent="0.3">
      <c r="A4" s="30"/>
      <c r="B4" s="30"/>
      <c r="C4" s="30"/>
      <c r="D4" s="30"/>
      <c r="E4" s="30"/>
      <c r="F4" s="30"/>
      <c r="G4" s="30"/>
    </row>
    <row r="5" spans="1:7" ht="15.75" thickBot="1" x14ac:dyDescent="0.3">
      <c r="A5" s="32" t="s">
        <v>41</v>
      </c>
      <c r="B5" s="33"/>
      <c r="C5" s="33"/>
      <c r="D5" s="33"/>
      <c r="E5" s="33"/>
      <c r="F5" s="33"/>
      <c r="G5" s="34"/>
    </row>
    <row r="6" spans="1:7" ht="26.25" x14ac:dyDescent="0.25">
      <c r="A6" s="68" t="s">
        <v>0</v>
      </c>
      <c r="B6" s="69" t="s">
        <v>1</v>
      </c>
      <c r="C6" s="70" t="s">
        <v>2</v>
      </c>
      <c r="D6" s="71" t="s">
        <v>3</v>
      </c>
      <c r="E6" s="72" t="s">
        <v>4</v>
      </c>
      <c r="F6" s="73" t="s">
        <v>24</v>
      </c>
      <c r="G6" s="74" t="s">
        <v>23</v>
      </c>
    </row>
    <row r="7" spans="1:7" x14ac:dyDescent="0.25">
      <c r="A7" s="82" t="s">
        <v>7</v>
      </c>
      <c r="B7" s="60" t="s">
        <v>37</v>
      </c>
      <c r="C7" s="61">
        <v>14</v>
      </c>
      <c r="D7" s="61">
        <v>8</v>
      </c>
      <c r="E7" s="62">
        <v>0.5714285714285714</v>
      </c>
      <c r="F7" s="63">
        <v>15575</v>
      </c>
      <c r="G7" s="63">
        <v>7750</v>
      </c>
    </row>
    <row r="8" spans="1:7" x14ac:dyDescent="0.25">
      <c r="A8" s="82" t="s">
        <v>8</v>
      </c>
      <c r="B8" s="60" t="s">
        <v>37</v>
      </c>
      <c r="C8" s="61">
        <v>6</v>
      </c>
      <c r="D8" s="61">
        <v>6</v>
      </c>
      <c r="E8" s="62">
        <v>1</v>
      </c>
      <c r="F8" s="63">
        <v>6358</v>
      </c>
      <c r="G8" s="63">
        <v>6358</v>
      </c>
    </row>
    <row r="9" spans="1:7" x14ac:dyDescent="0.25">
      <c r="A9" s="82" t="s">
        <v>9</v>
      </c>
      <c r="B9" s="60" t="s">
        <v>37</v>
      </c>
      <c r="C9" s="61">
        <v>5</v>
      </c>
      <c r="D9" s="61">
        <v>3</v>
      </c>
      <c r="E9" s="62">
        <v>0.6</v>
      </c>
      <c r="F9" s="63">
        <v>3963</v>
      </c>
      <c r="G9" s="63">
        <v>2641</v>
      </c>
    </row>
    <row r="10" spans="1:7" x14ac:dyDescent="0.25">
      <c r="A10" s="82" t="s">
        <v>10</v>
      </c>
      <c r="B10" s="60" t="s">
        <v>37</v>
      </c>
      <c r="C10" s="61">
        <v>12</v>
      </c>
      <c r="D10" s="61">
        <v>9</v>
      </c>
      <c r="E10" s="62">
        <v>0.75</v>
      </c>
      <c r="F10" s="63">
        <v>12681</v>
      </c>
      <c r="G10" s="63">
        <v>10115</v>
      </c>
    </row>
    <row r="11" spans="1:7" x14ac:dyDescent="0.25">
      <c r="A11" s="82" t="s">
        <v>11</v>
      </c>
      <c r="B11" s="60" t="s">
        <v>37</v>
      </c>
      <c r="C11" s="61">
        <v>14</v>
      </c>
      <c r="D11" s="61">
        <v>11</v>
      </c>
      <c r="E11" s="62">
        <v>0.7857142857142857</v>
      </c>
      <c r="F11" s="63">
        <v>15519</v>
      </c>
      <c r="G11" s="63">
        <v>10892</v>
      </c>
    </row>
    <row r="12" spans="1:7" x14ac:dyDescent="0.25">
      <c r="A12" s="82" t="s">
        <v>12</v>
      </c>
      <c r="B12" s="60" t="s">
        <v>39</v>
      </c>
      <c r="C12" s="61">
        <v>23</v>
      </c>
      <c r="D12" s="61">
        <v>16</v>
      </c>
      <c r="E12" s="62">
        <v>0.69565217391304346</v>
      </c>
      <c r="F12" s="63">
        <v>23129</v>
      </c>
      <c r="G12" s="63">
        <v>16580</v>
      </c>
    </row>
    <row r="13" spans="1:7" x14ac:dyDescent="0.25">
      <c r="A13" s="82" t="s">
        <v>13</v>
      </c>
      <c r="B13" s="60" t="s">
        <v>39</v>
      </c>
      <c r="C13" s="61">
        <v>13</v>
      </c>
      <c r="D13" s="61">
        <v>10</v>
      </c>
      <c r="E13" s="62">
        <v>0.76923076923076927</v>
      </c>
      <c r="F13" s="63">
        <v>16730</v>
      </c>
      <c r="G13" s="63">
        <v>13661</v>
      </c>
    </row>
    <row r="14" spans="1:7" x14ac:dyDescent="0.25">
      <c r="A14" s="82" t="s">
        <v>15</v>
      </c>
      <c r="B14" s="60" t="s">
        <v>39</v>
      </c>
      <c r="C14" s="61">
        <v>13</v>
      </c>
      <c r="D14" s="61">
        <v>12</v>
      </c>
      <c r="E14" s="62">
        <v>0.92307692307692313</v>
      </c>
      <c r="F14" s="63">
        <v>12989</v>
      </c>
      <c r="G14" s="63">
        <v>12364</v>
      </c>
    </row>
    <row r="15" spans="1:7" ht="15.75" thickBot="1" x14ac:dyDescent="0.3">
      <c r="A15" s="83" t="s">
        <v>40</v>
      </c>
      <c r="B15" s="64" t="s">
        <v>39</v>
      </c>
      <c r="C15" s="65">
        <v>15</v>
      </c>
      <c r="D15" s="65">
        <v>14</v>
      </c>
      <c r="E15" s="66">
        <v>0.93333333333333335</v>
      </c>
      <c r="F15" s="67">
        <v>19743</v>
      </c>
      <c r="G15" s="67">
        <v>16743</v>
      </c>
    </row>
    <row r="16" spans="1:7" ht="15.75" thickBot="1" x14ac:dyDescent="0.3">
      <c r="A16" s="48" t="s">
        <v>14</v>
      </c>
      <c r="B16" s="78"/>
      <c r="C16" s="78">
        <v>115</v>
      </c>
      <c r="D16" s="78">
        <v>89</v>
      </c>
      <c r="E16" s="79">
        <f>D16/C16</f>
        <v>0.77391304347826084</v>
      </c>
      <c r="F16" s="80">
        <v>126687</v>
      </c>
      <c r="G16" s="81">
        <v>97104</v>
      </c>
    </row>
    <row r="17" spans="1:8" ht="15.75" thickBot="1" x14ac:dyDescent="0.3">
      <c r="A17" s="30"/>
      <c r="B17" s="30"/>
      <c r="C17" s="30"/>
      <c r="D17" s="30"/>
      <c r="E17" s="30"/>
      <c r="F17" s="30"/>
      <c r="G17" s="30"/>
    </row>
    <row r="18" spans="1:8" ht="15.75" thickBot="1" x14ac:dyDescent="0.3">
      <c r="A18" s="32" t="s">
        <v>36</v>
      </c>
      <c r="B18" s="33"/>
      <c r="C18" s="33"/>
      <c r="D18" s="33"/>
      <c r="E18" s="33"/>
      <c r="F18" s="33"/>
      <c r="G18" s="34"/>
    </row>
    <row r="19" spans="1:8" ht="27" thickBot="1" x14ac:dyDescent="0.3">
      <c r="A19" s="53" t="s">
        <v>0</v>
      </c>
      <c r="B19" s="54" t="s">
        <v>1</v>
      </c>
      <c r="C19" s="55" t="s">
        <v>2</v>
      </c>
      <c r="D19" s="56" t="s">
        <v>3</v>
      </c>
      <c r="E19" s="57" t="s">
        <v>4</v>
      </c>
      <c r="F19" s="58" t="s">
        <v>24</v>
      </c>
      <c r="G19" s="59" t="s">
        <v>23</v>
      </c>
    </row>
    <row r="20" spans="1:8" ht="15.75" thickTop="1" x14ac:dyDescent="0.25">
      <c r="A20" s="5" t="s">
        <v>7</v>
      </c>
      <c r="B20" s="6" t="s">
        <v>33</v>
      </c>
      <c r="C20" s="7">
        <v>11</v>
      </c>
      <c r="D20" s="7">
        <v>8</v>
      </c>
      <c r="E20" s="4">
        <f t="shared" ref="E20:E27" si="0">D20/C20</f>
        <v>0.72727272727272729</v>
      </c>
      <c r="F20" s="9">
        <v>12706</v>
      </c>
      <c r="G20" s="10">
        <v>8121</v>
      </c>
    </row>
    <row r="21" spans="1:8" x14ac:dyDescent="0.25">
      <c r="A21" s="11" t="s">
        <v>8</v>
      </c>
      <c r="B21" s="6" t="s">
        <v>33</v>
      </c>
      <c r="C21" s="12">
        <v>8</v>
      </c>
      <c r="D21" s="12">
        <v>5</v>
      </c>
      <c r="E21" s="4">
        <f t="shared" si="0"/>
        <v>0.625</v>
      </c>
      <c r="F21" s="13">
        <v>7118.42</v>
      </c>
      <c r="G21" s="14">
        <v>3958</v>
      </c>
    </row>
    <row r="22" spans="1:8" x14ac:dyDescent="0.25">
      <c r="A22" s="11" t="s">
        <v>9</v>
      </c>
      <c r="B22" s="6" t="s">
        <v>33</v>
      </c>
      <c r="C22" s="15">
        <v>13</v>
      </c>
      <c r="D22" s="16">
        <v>9</v>
      </c>
      <c r="E22" s="4">
        <f t="shared" si="0"/>
        <v>0.69230769230769229</v>
      </c>
      <c r="F22" s="17">
        <v>11873</v>
      </c>
      <c r="G22" s="26">
        <v>8048</v>
      </c>
    </row>
    <row r="23" spans="1:8" x14ac:dyDescent="0.25">
      <c r="A23" s="11" t="s">
        <v>10</v>
      </c>
      <c r="B23" s="6" t="s">
        <v>33</v>
      </c>
      <c r="C23" s="16">
        <v>9</v>
      </c>
      <c r="D23" s="16">
        <v>7</v>
      </c>
      <c r="E23" s="4">
        <f t="shared" si="0"/>
        <v>0.77777777777777779</v>
      </c>
      <c r="F23" s="17">
        <v>10141</v>
      </c>
      <c r="G23" s="19">
        <v>8142</v>
      </c>
    </row>
    <row r="24" spans="1:8" x14ac:dyDescent="0.25">
      <c r="A24" s="11" t="s">
        <v>11</v>
      </c>
      <c r="B24" s="6" t="s">
        <v>33</v>
      </c>
      <c r="C24" s="16">
        <v>7</v>
      </c>
      <c r="D24" s="16">
        <v>6</v>
      </c>
      <c r="E24" s="4">
        <f t="shared" si="0"/>
        <v>0.8571428571428571</v>
      </c>
      <c r="F24" s="17">
        <v>8297</v>
      </c>
      <c r="G24" s="19">
        <v>6297</v>
      </c>
    </row>
    <row r="25" spans="1:8" x14ac:dyDescent="0.25">
      <c r="A25" s="11" t="s">
        <v>12</v>
      </c>
      <c r="B25" s="6" t="s">
        <v>37</v>
      </c>
      <c r="C25" s="16">
        <v>21</v>
      </c>
      <c r="D25" s="16">
        <v>13</v>
      </c>
      <c r="E25" s="4">
        <f t="shared" si="0"/>
        <v>0.61904761904761907</v>
      </c>
      <c r="F25" s="17">
        <v>22651</v>
      </c>
      <c r="G25" s="19">
        <v>14138</v>
      </c>
    </row>
    <row r="26" spans="1:8" x14ac:dyDescent="0.25">
      <c r="A26" s="11" t="s">
        <v>13</v>
      </c>
      <c r="B26" s="6" t="s">
        <v>37</v>
      </c>
      <c r="C26" s="16">
        <v>15</v>
      </c>
      <c r="D26" s="16">
        <v>10</v>
      </c>
      <c r="E26" s="4">
        <f t="shared" si="0"/>
        <v>0.66666666666666663</v>
      </c>
      <c r="F26" s="17">
        <v>13579</v>
      </c>
      <c r="G26" s="19">
        <v>10075</v>
      </c>
    </row>
    <row r="27" spans="1:8" ht="15.75" thickBot="1" x14ac:dyDescent="0.3">
      <c r="A27" s="11" t="s">
        <v>15</v>
      </c>
      <c r="B27" s="6" t="s">
        <v>37</v>
      </c>
      <c r="C27" s="16">
        <v>17</v>
      </c>
      <c r="D27" s="16">
        <v>15</v>
      </c>
      <c r="E27" s="4">
        <f t="shared" si="0"/>
        <v>0.88235294117647056</v>
      </c>
      <c r="F27" s="17">
        <v>18041</v>
      </c>
      <c r="G27" s="19">
        <v>15345</v>
      </c>
    </row>
    <row r="28" spans="1:8" ht="15.75" thickBot="1" x14ac:dyDescent="0.3">
      <c r="A28" s="48" t="s">
        <v>14</v>
      </c>
      <c r="B28" s="49"/>
      <c r="C28" s="49">
        <f>SUM(C20:C27)</f>
        <v>101</v>
      </c>
      <c r="D28" s="49">
        <f>SUM(D20:D27)</f>
        <v>73</v>
      </c>
      <c r="E28" s="50">
        <f>D28/C28</f>
        <v>0.72277227722772275</v>
      </c>
      <c r="F28" s="51">
        <f>SUM(F20:F27)</f>
        <v>104406.42</v>
      </c>
      <c r="G28" s="52">
        <f>SUM(G20:G27)</f>
        <v>74124</v>
      </c>
    </row>
    <row r="29" spans="1:8" ht="15.75" thickBot="1" x14ac:dyDescent="0.3">
      <c r="A29" s="32"/>
      <c r="B29" s="35"/>
      <c r="C29" s="35"/>
      <c r="D29" s="35"/>
      <c r="E29" s="35"/>
      <c r="F29" s="35"/>
      <c r="G29" s="35"/>
      <c r="H29" s="75"/>
    </row>
    <row r="30" spans="1:8" ht="15.75" thickBot="1" x14ac:dyDescent="0.3">
      <c r="A30" s="32" t="s">
        <v>34</v>
      </c>
      <c r="B30" s="35"/>
      <c r="C30" s="35"/>
      <c r="D30" s="35"/>
      <c r="E30" s="35"/>
      <c r="F30" s="35"/>
      <c r="G30" s="36"/>
    </row>
    <row r="31" spans="1:8" ht="27" thickBot="1" x14ac:dyDescent="0.3">
      <c r="A31" s="53" t="s">
        <v>0</v>
      </c>
      <c r="B31" s="54" t="s">
        <v>1</v>
      </c>
      <c r="C31" s="55" t="s">
        <v>2</v>
      </c>
      <c r="D31" s="56" t="s">
        <v>3</v>
      </c>
      <c r="E31" s="57" t="s">
        <v>4</v>
      </c>
      <c r="F31" s="58" t="s">
        <v>24</v>
      </c>
      <c r="G31" s="59" t="s">
        <v>23</v>
      </c>
    </row>
    <row r="32" spans="1:8" ht="15.75" thickTop="1" x14ac:dyDescent="0.25">
      <c r="A32" s="5" t="s">
        <v>7</v>
      </c>
      <c r="B32" s="6" t="s">
        <v>31</v>
      </c>
      <c r="C32" s="7">
        <v>12</v>
      </c>
      <c r="D32" s="7">
        <v>8</v>
      </c>
      <c r="E32" s="4">
        <f t="shared" ref="E32:E39" si="1">D32/C32</f>
        <v>0.66666666666666663</v>
      </c>
      <c r="F32" s="9">
        <v>11193</v>
      </c>
      <c r="G32" s="10">
        <v>7693</v>
      </c>
    </row>
    <row r="33" spans="1:8" x14ac:dyDescent="0.25">
      <c r="A33" s="11" t="s">
        <v>8</v>
      </c>
      <c r="B33" s="6" t="s">
        <v>31</v>
      </c>
      <c r="C33" s="12">
        <v>8</v>
      </c>
      <c r="D33" s="12">
        <v>8</v>
      </c>
      <c r="E33" s="4">
        <f t="shared" si="1"/>
        <v>1</v>
      </c>
      <c r="F33" s="13">
        <v>8337</v>
      </c>
      <c r="G33" s="14">
        <v>8017</v>
      </c>
    </row>
    <row r="34" spans="1:8" x14ac:dyDescent="0.25">
      <c r="A34" s="11" t="s">
        <v>9</v>
      </c>
      <c r="B34" s="6" t="s">
        <v>31</v>
      </c>
      <c r="C34" s="15">
        <v>11</v>
      </c>
      <c r="D34" s="16">
        <v>7</v>
      </c>
      <c r="E34" s="4">
        <f t="shared" si="1"/>
        <v>0.63636363636363635</v>
      </c>
      <c r="F34" s="17">
        <v>10381.209999999999</v>
      </c>
      <c r="G34" s="26">
        <v>5480.14</v>
      </c>
    </row>
    <row r="35" spans="1:8" x14ac:dyDescent="0.25">
      <c r="A35" s="11" t="s">
        <v>10</v>
      </c>
      <c r="B35" s="6" t="s">
        <v>31</v>
      </c>
      <c r="C35" s="16">
        <v>14</v>
      </c>
      <c r="D35" s="16">
        <v>10</v>
      </c>
      <c r="E35" s="4">
        <f t="shared" si="1"/>
        <v>0.7142857142857143</v>
      </c>
      <c r="F35" s="17">
        <v>16906.87</v>
      </c>
      <c r="G35" s="19">
        <v>10941.8</v>
      </c>
    </row>
    <row r="36" spans="1:8" x14ac:dyDescent="0.25">
      <c r="A36" s="11" t="s">
        <v>11</v>
      </c>
      <c r="B36" s="6" t="s">
        <v>31</v>
      </c>
      <c r="C36" s="16">
        <v>8</v>
      </c>
      <c r="D36" s="16">
        <v>5</v>
      </c>
      <c r="E36" s="4">
        <f t="shared" si="1"/>
        <v>0.625</v>
      </c>
      <c r="F36" s="17">
        <v>9661.7000000000007</v>
      </c>
      <c r="G36" s="19">
        <v>5400</v>
      </c>
    </row>
    <row r="37" spans="1:8" x14ac:dyDescent="0.25">
      <c r="A37" s="11" t="s">
        <v>12</v>
      </c>
      <c r="B37" s="6" t="s">
        <v>33</v>
      </c>
      <c r="C37" s="16">
        <v>21</v>
      </c>
      <c r="D37" s="16">
        <v>17</v>
      </c>
      <c r="E37" s="4">
        <f t="shared" si="1"/>
        <v>0.80952380952380953</v>
      </c>
      <c r="F37" s="17">
        <v>22545.31</v>
      </c>
      <c r="G37" s="19">
        <v>18089.41</v>
      </c>
    </row>
    <row r="38" spans="1:8" x14ac:dyDescent="0.25">
      <c r="A38" s="11" t="s">
        <v>13</v>
      </c>
      <c r="B38" s="6" t="s">
        <v>33</v>
      </c>
      <c r="C38" s="16">
        <v>12</v>
      </c>
      <c r="D38" s="16">
        <v>8</v>
      </c>
      <c r="E38" s="4">
        <f t="shared" si="1"/>
        <v>0.66666666666666663</v>
      </c>
      <c r="F38" s="17">
        <v>15936.02</v>
      </c>
      <c r="G38" s="19">
        <v>11309</v>
      </c>
    </row>
    <row r="39" spans="1:8" ht="15.75" thickBot="1" x14ac:dyDescent="0.3">
      <c r="A39" s="11" t="s">
        <v>15</v>
      </c>
      <c r="B39" s="6" t="s">
        <v>33</v>
      </c>
      <c r="C39" s="16">
        <v>23</v>
      </c>
      <c r="D39" s="16">
        <v>19</v>
      </c>
      <c r="E39" s="4">
        <f t="shared" si="1"/>
        <v>0.82608695652173914</v>
      </c>
      <c r="F39" s="17">
        <v>28020.35</v>
      </c>
      <c r="G39" s="19">
        <v>23753.01</v>
      </c>
    </row>
    <row r="40" spans="1:8" ht="15.75" thickBot="1" x14ac:dyDescent="0.3">
      <c r="A40" s="48" t="s">
        <v>14</v>
      </c>
      <c r="B40" s="49"/>
      <c r="C40" s="49">
        <f>SUM(C32:C39)</f>
        <v>109</v>
      </c>
      <c r="D40" s="49">
        <f>SUM(D32:D39)</f>
        <v>82</v>
      </c>
      <c r="E40" s="50">
        <f>D40/C40</f>
        <v>0.75229357798165142</v>
      </c>
      <c r="F40" s="51">
        <f>SUM(F32:F39)</f>
        <v>122981.45999999999</v>
      </c>
      <c r="G40" s="52">
        <f>SUM(G32:G39)</f>
        <v>90683.36</v>
      </c>
    </row>
    <row r="41" spans="1:8" ht="15.75" thickBot="1" x14ac:dyDescent="0.3">
      <c r="A41" s="32"/>
      <c r="B41" s="35"/>
      <c r="C41" s="35"/>
      <c r="D41" s="35"/>
      <c r="E41" s="35"/>
      <c r="F41" s="35"/>
      <c r="G41" s="35"/>
      <c r="H41" s="75"/>
    </row>
    <row r="42" spans="1:8" ht="15.75" thickBot="1" x14ac:dyDescent="0.3">
      <c r="A42" s="32" t="s">
        <v>30</v>
      </c>
      <c r="B42" s="35"/>
      <c r="C42" s="35"/>
      <c r="D42" s="35"/>
      <c r="E42" s="35"/>
      <c r="F42" s="35"/>
      <c r="G42" s="36"/>
    </row>
    <row r="43" spans="1:8" ht="34.15" customHeight="1" thickBot="1" x14ac:dyDescent="0.3">
      <c r="A43" s="53" t="s">
        <v>0</v>
      </c>
      <c r="B43" s="54" t="s">
        <v>1</v>
      </c>
      <c r="C43" s="55" t="s">
        <v>2</v>
      </c>
      <c r="D43" s="56" t="s">
        <v>3</v>
      </c>
      <c r="E43" s="57" t="s">
        <v>4</v>
      </c>
      <c r="F43" s="58" t="s">
        <v>24</v>
      </c>
      <c r="G43" s="59" t="s">
        <v>23</v>
      </c>
    </row>
    <row r="44" spans="1:8" ht="15.75" thickTop="1" x14ac:dyDescent="0.25">
      <c r="A44" s="5" t="s">
        <v>7</v>
      </c>
      <c r="B44" s="6" t="s">
        <v>27</v>
      </c>
      <c r="C44" s="7">
        <v>17</v>
      </c>
      <c r="D44" s="7">
        <v>15</v>
      </c>
      <c r="E44" s="4">
        <f t="shared" ref="E44:E51" si="2">D44/C44</f>
        <v>0.88235294117647056</v>
      </c>
      <c r="F44" s="9">
        <v>20900</v>
      </c>
      <c r="G44" s="10">
        <v>13250</v>
      </c>
    </row>
    <row r="45" spans="1:8" x14ac:dyDescent="0.25">
      <c r="A45" s="11" t="s">
        <v>8</v>
      </c>
      <c r="B45" s="6" t="s">
        <v>27</v>
      </c>
      <c r="C45" s="12">
        <v>13</v>
      </c>
      <c r="D45" s="12">
        <v>13</v>
      </c>
      <c r="E45" s="4">
        <f t="shared" si="2"/>
        <v>1</v>
      </c>
      <c r="F45" s="13">
        <v>14730</v>
      </c>
      <c r="G45" s="14">
        <v>9930</v>
      </c>
    </row>
    <row r="46" spans="1:8" x14ac:dyDescent="0.25">
      <c r="A46" s="11" t="s">
        <v>9</v>
      </c>
      <c r="B46" s="6" t="s">
        <v>27</v>
      </c>
      <c r="C46" s="15">
        <v>9</v>
      </c>
      <c r="D46" s="16">
        <v>5</v>
      </c>
      <c r="E46" s="4">
        <f t="shared" si="2"/>
        <v>0.55555555555555558</v>
      </c>
      <c r="F46" s="17">
        <v>10794.61</v>
      </c>
      <c r="G46" s="26">
        <v>4372</v>
      </c>
    </row>
    <row r="47" spans="1:8" x14ac:dyDescent="0.25">
      <c r="A47" s="11" t="s">
        <v>10</v>
      </c>
      <c r="B47" s="6" t="s">
        <v>27</v>
      </c>
      <c r="C47" s="16">
        <v>8</v>
      </c>
      <c r="D47" s="16">
        <v>7</v>
      </c>
      <c r="E47" s="4">
        <f t="shared" si="2"/>
        <v>0.875</v>
      </c>
      <c r="F47" s="17">
        <v>9680.2800000000007</v>
      </c>
      <c r="G47" s="19">
        <v>7601.28</v>
      </c>
    </row>
    <row r="48" spans="1:8" x14ac:dyDescent="0.25">
      <c r="A48" s="11" t="s">
        <v>11</v>
      </c>
      <c r="B48" s="6" t="s">
        <v>27</v>
      </c>
      <c r="C48" s="16">
        <v>12</v>
      </c>
      <c r="D48" s="16">
        <v>11</v>
      </c>
      <c r="E48" s="4">
        <f t="shared" si="2"/>
        <v>0.91666666666666663</v>
      </c>
      <c r="F48" s="17">
        <v>17431.37</v>
      </c>
      <c r="G48" s="19">
        <v>11604.22</v>
      </c>
    </row>
    <row r="49" spans="1:8" x14ac:dyDescent="0.25">
      <c r="A49" s="11" t="s">
        <v>12</v>
      </c>
      <c r="B49" s="6" t="s">
        <v>31</v>
      </c>
      <c r="C49" s="16">
        <v>17</v>
      </c>
      <c r="D49" s="16">
        <v>13</v>
      </c>
      <c r="E49" s="4">
        <f t="shared" si="2"/>
        <v>0.76470588235294112</v>
      </c>
      <c r="F49" s="17">
        <v>18188</v>
      </c>
      <c r="G49" s="19">
        <v>12469</v>
      </c>
    </row>
    <row r="50" spans="1:8" x14ac:dyDescent="0.25">
      <c r="A50" s="11" t="s">
        <v>13</v>
      </c>
      <c r="B50" s="6" t="s">
        <v>31</v>
      </c>
      <c r="C50" s="16">
        <v>13</v>
      </c>
      <c r="D50" s="16">
        <v>9</v>
      </c>
      <c r="E50" s="4">
        <f t="shared" si="2"/>
        <v>0.69230769230769229</v>
      </c>
      <c r="F50" s="17">
        <v>12822</v>
      </c>
      <c r="G50" s="19">
        <v>8358</v>
      </c>
    </row>
    <row r="51" spans="1:8" ht="15.75" thickBot="1" x14ac:dyDescent="0.3">
      <c r="A51" s="11" t="s">
        <v>15</v>
      </c>
      <c r="B51" s="6" t="s">
        <v>31</v>
      </c>
      <c r="C51" s="16">
        <v>13</v>
      </c>
      <c r="D51" s="16">
        <v>10</v>
      </c>
      <c r="E51" s="4">
        <f t="shared" si="2"/>
        <v>0.76923076923076927</v>
      </c>
      <c r="F51" s="17">
        <v>16352.57</v>
      </c>
      <c r="G51" s="19">
        <v>11550.57</v>
      </c>
    </row>
    <row r="52" spans="1:8" ht="15.75" thickBot="1" x14ac:dyDescent="0.3">
      <c r="A52" s="48" t="s">
        <v>14</v>
      </c>
      <c r="B52" s="49"/>
      <c r="C52" s="49">
        <f>SUM(C44:C51)</f>
        <v>102</v>
      </c>
      <c r="D52" s="49">
        <f>SUM(D44:D51)</f>
        <v>83</v>
      </c>
      <c r="E52" s="50">
        <f>D52/C52</f>
        <v>0.81372549019607843</v>
      </c>
      <c r="F52" s="51">
        <f>SUM(F44:F51)</f>
        <v>120898.82999999999</v>
      </c>
      <c r="G52" s="52">
        <f>SUM(G44:G51)</f>
        <v>79135.070000000007</v>
      </c>
    </row>
    <row r="53" spans="1:8" ht="15.75" thickBot="1" x14ac:dyDescent="0.3">
      <c r="A53" s="32"/>
      <c r="B53" s="35"/>
      <c r="C53" s="35"/>
      <c r="D53" s="35"/>
      <c r="E53" s="35"/>
      <c r="F53" s="35"/>
      <c r="G53" s="35"/>
      <c r="H53" s="75"/>
    </row>
    <row r="54" spans="1:8" ht="15.75" thickBot="1" x14ac:dyDescent="0.3">
      <c r="A54" s="32" t="s">
        <v>28</v>
      </c>
      <c r="B54" s="35"/>
      <c r="C54" s="35"/>
      <c r="D54" s="35"/>
      <c r="E54" s="35"/>
      <c r="F54" s="35"/>
      <c r="G54" s="36"/>
    </row>
    <row r="55" spans="1:8" ht="27" thickBot="1" x14ac:dyDescent="0.3">
      <c r="A55" s="53" t="s">
        <v>0</v>
      </c>
      <c r="B55" s="54" t="s">
        <v>1</v>
      </c>
      <c r="C55" s="55" t="s">
        <v>2</v>
      </c>
      <c r="D55" s="56" t="s">
        <v>3</v>
      </c>
      <c r="E55" s="57" t="s">
        <v>4</v>
      </c>
      <c r="F55" s="58" t="s">
        <v>24</v>
      </c>
      <c r="G55" s="59" t="s">
        <v>23</v>
      </c>
    </row>
    <row r="56" spans="1:8" ht="15.75" thickTop="1" x14ac:dyDescent="0.25">
      <c r="A56" s="5" t="s">
        <v>7</v>
      </c>
      <c r="B56" s="6" t="s">
        <v>25</v>
      </c>
      <c r="C56" s="7">
        <v>25</v>
      </c>
      <c r="D56" s="7">
        <v>11</v>
      </c>
      <c r="E56" s="8">
        <f t="shared" ref="E56:E63" si="3">D56/C56</f>
        <v>0.44</v>
      </c>
      <c r="F56" s="9">
        <v>39237</v>
      </c>
      <c r="G56" s="10">
        <v>9060</v>
      </c>
    </row>
    <row r="57" spans="1:8" x14ac:dyDescent="0.25">
      <c r="A57" s="11" t="s">
        <v>8</v>
      </c>
      <c r="B57" s="6" t="s">
        <v>25</v>
      </c>
      <c r="C57" s="12">
        <v>21</v>
      </c>
      <c r="D57" s="12">
        <v>12</v>
      </c>
      <c r="E57" s="8">
        <f t="shared" si="3"/>
        <v>0.5714285714285714</v>
      </c>
      <c r="F57" s="13">
        <v>22616.48</v>
      </c>
      <c r="G57" s="14">
        <v>10964</v>
      </c>
    </row>
    <row r="58" spans="1:8" x14ac:dyDescent="0.25">
      <c r="A58" s="11" t="s">
        <v>9</v>
      </c>
      <c r="B58" s="6" t="s">
        <v>25</v>
      </c>
      <c r="C58" s="15">
        <v>13</v>
      </c>
      <c r="D58" s="16">
        <v>9</v>
      </c>
      <c r="E58" s="8">
        <f t="shared" si="3"/>
        <v>0.69230769230769229</v>
      </c>
      <c r="F58" s="17">
        <v>11915</v>
      </c>
      <c r="G58" s="18">
        <v>7350</v>
      </c>
    </row>
    <row r="59" spans="1:8" x14ac:dyDescent="0.25">
      <c r="A59" s="11" t="s">
        <v>10</v>
      </c>
      <c r="B59" s="6" t="s">
        <v>25</v>
      </c>
      <c r="C59" s="16">
        <v>14</v>
      </c>
      <c r="D59" s="16">
        <v>11</v>
      </c>
      <c r="E59" s="8">
        <f t="shared" si="3"/>
        <v>0.7857142857142857</v>
      </c>
      <c r="F59" s="17">
        <v>14900.5</v>
      </c>
      <c r="G59" s="19">
        <v>8017</v>
      </c>
    </row>
    <row r="60" spans="1:8" x14ac:dyDescent="0.25">
      <c r="A60" s="11" t="s">
        <v>11</v>
      </c>
      <c r="B60" s="6" t="s">
        <v>25</v>
      </c>
      <c r="C60" s="16">
        <v>6</v>
      </c>
      <c r="D60" s="16">
        <v>5</v>
      </c>
      <c r="E60" s="8">
        <f t="shared" si="3"/>
        <v>0.83333333333333337</v>
      </c>
      <c r="F60" s="17">
        <v>5992</v>
      </c>
      <c r="G60" s="19">
        <v>5092</v>
      </c>
    </row>
    <row r="61" spans="1:8" x14ac:dyDescent="0.25">
      <c r="A61" s="11" t="s">
        <v>12</v>
      </c>
      <c r="B61" s="6" t="s">
        <v>27</v>
      </c>
      <c r="C61" s="16">
        <v>23</v>
      </c>
      <c r="D61" s="16">
        <v>16</v>
      </c>
      <c r="E61" s="8">
        <f t="shared" si="3"/>
        <v>0.69565217391304346</v>
      </c>
      <c r="F61" s="17">
        <v>21468</v>
      </c>
      <c r="G61" s="19">
        <v>13443</v>
      </c>
    </row>
    <row r="62" spans="1:8" x14ac:dyDescent="0.25">
      <c r="A62" s="11" t="s">
        <v>13</v>
      </c>
      <c r="B62" s="6" t="s">
        <v>27</v>
      </c>
      <c r="C62" s="16">
        <v>24</v>
      </c>
      <c r="D62" s="16">
        <v>13</v>
      </c>
      <c r="E62" s="8">
        <f t="shared" si="3"/>
        <v>0.54166666666666663</v>
      </c>
      <c r="F62" s="17">
        <v>27858.82</v>
      </c>
      <c r="G62" s="19">
        <v>13238.82</v>
      </c>
    </row>
    <row r="63" spans="1:8" ht="15.75" thickBot="1" x14ac:dyDescent="0.3">
      <c r="A63" s="11" t="s">
        <v>15</v>
      </c>
      <c r="B63" s="6" t="s">
        <v>27</v>
      </c>
      <c r="C63" s="16">
        <v>18</v>
      </c>
      <c r="D63" s="16">
        <v>9</v>
      </c>
      <c r="E63" s="8">
        <f t="shared" si="3"/>
        <v>0.5</v>
      </c>
      <c r="F63" s="17">
        <v>22353.62</v>
      </c>
      <c r="G63" s="19">
        <v>10353.620000000001</v>
      </c>
    </row>
    <row r="64" spans="1:8" ht="15.75" thickBot="1" x14ac:dyDescent="0.3">
      <c r="A64" s="48" t="s">
        <v>14</v>
      </c>
      <c r="B64" s="49"/>
      <c r="C64" s="49">
        <f>SUM(C56:C63)</f>
        <v>144</v>
      </c>
      <c r="D64" s="49">
        <f>SUM(D56:D63)</f>
        <v>86</v>
      </c>
      <c r="E64" s="50">
        <f>D64/C64</f>
        <v>0.59722222222222221</v>
      </c>
      <c r="F64" s="51">
        <f>SUM(F56:F63)</f>
        <v>166341.41999999998</v>
      </c>
      <c r="G64" s="52">
        <f>SUM(G56:G63)</f>
        <v>77518.44</v>
      </c>
    </row>
    <row r="65" spans="1:8" x14ac:dyDescent="0.25">
      <c r="A65" s="76"/>
      <c r="B65" s="77"/>
      <c r="C65" s="77"/>
      <c r="D65" s="77"/>
      <c r="E65" s="77"/>
      <c r="F65" s="77"/>
      <c r="G65" s="77"/>
      <c r="H65" s="75"/>
    </row>
    <row r="66" spans="1:8" x14ac:dyDescent="0.25">
      <c r="A66" s="1"/>
      <c r="B66" s="75"/>
      <c r="C66" s="75"/>
      <c r="D66" s="75"/>
      <c r="E66" s="75"/>
      <c r="F66" s="75"/>
      <c r="G66" s="75"/>
      <c r="H66" s="75"/>
    </row>
    <row r="67" spans="1:8" x14ac:dyDescent="0.25">
      <c r="A67" s="75"/>
      <c r="B67" s="75"/>
      <c r="C67" s="75"/>
      <c r="D67" s="75"/>
      <c r="E67" s="75"/>
      <c r="F67" s="75"/>
      <c r="G67" s="75"/>
      <c r="H67" s="75"/>
    </row>
  </sheetData>
  <mergeCells count="12">
    <mergeCell ref="A65:G65"/>
    <mergeCell ref="A1:G1"/>
    <mergeCell ref="A2:G2"/>
    <mergeCell ref="A3:G3"/>
    <mergeCell ref="A54:G54"/>
    <mergeCell ref="A53:G53"/>
    <mergeCell ref="A42:G42"/>
    <mergeCell ref="A30:G30"/>
    <mergeCell ref="A41:G41"/>
    <mergeCell ref="A18:G18"/>
    <mergeCell ref="A29:G29"/>
    <mergeCell ref="A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tabSelected="1" workbookViewId="0">
      <selection activeCell="C16" sqref="C16"/>
    </sheetView>
  </sheetViews>
  <sheetFormatPr defaultRowHeight="15" x14ac:dyDescent="0.25"/>
  <cols>
    <col min="3" max="3" width="20.5703125" customWidth="1"/>
    <col min="4" max="4" width="14.28515625" customWidth="1"/>
    <col min="5" max="5" width="1.85546875" customWidth="1"/>
    <col min="6" max="6" width="14.85546875" customWidth="1"/>
    <col min="7" max="7" width="15.7109375" customWidth="1"/>
    <col min="8" max="8" width="11.85546875" customWidth="1"/>
  </cols>
  <sheetData>
    <row r="1" spans="1:8" ht="15.75" x14ac:dyDescent="0.25">
      <c r="A1" s="41" t="s">
        <v>16</v>
      </c>
      <c r="B1" s="41"/>
      <c r="C1" s="41"/>
      <c r="D1" s="41"/>
      <c r="E1" s="41"/>
      <c r="F1" s="41"/>
      <c r="G1" s="41"/>
      <c r="H1" s="41"/>
    </row>
    <row r="2" spans="1:8" ht="15.75" x14ac:dyDescent="0.25">
      <c r="A2" s="41" t="s">
        <v>17</v>
      </c>
      <c r="B2" s="41"/>
      <c r="C2" s="41"/>
      <c r="D2" s="41"/>
      <c r="E2" s="41"/>
      <c r="F2" s="41"/>
      <c r="G2" s="41"/>
      <c r="H2" s="41"/>
    </row>
    <row r="3" spans="1:8" ht="16.5" thickBot="1" x14ac:dyDescent="0.3">
      <c r="A3" s="41" t="s">
        <v>45</v>
      </c>
      <c r="B3" s="41"/>
      <c r="C3" s="41"/>
      <c r="D3" s="41"/>
      <c r="E3" s="41"/>
      <c r="F3" s="41"/>
      <c r="G3" s="41"/>
      <c r="H3" s="41"/>
    </row>
    <row r="4" spans="1:8" ht="57" customHeight="1" thickBot="1" x14ac:dyDescent="0.3">
      <c r="A4" s="84" t="s">
        <v>18</v>
      </c>
      <c r="B4" s="85"/>
      <c r="C4" s="86" t="s">
        <v>21</v>
      </c>
      <c r="D4" s="87" t="s">
        <v>5</v>
      </c>
      <c r="E4" s="88"/>
      <c r="F4" s="86" t="s">
        <v>19</v>
      </c>
      <c r="G4" s="86" t="s">
        <v>6</v>
      </c>
      <c r="H4" s="89" t="s">
        <v>20</v>
      </c>
    </row>
    <row r="5" spans="1:8" ht="16.5" thickTop="1" x14ac:dyDescent="0.25">
      <c r="A5" s="42" t="s">
        <v>26</v>
      </c>
      <c r="B5" s="43"/>
      <c r="C5" s="31">
        <v>14</v>
      </c>
      <c r="D5" s="97">
        <v>66291</v>
      </c>
      <c r="E5" s="98"/>
      <c r="F5" s="20">
        <v>8</v>
      </c>
      <c r="G5" s="23">
        <v>19160</v>
      </c>
      <c r="H5" s="25">
        <f>+F5/C5</f>
        <v>0.5714285714285714</v>
      </c>
    </row>
    <row r="6" spans="1:8" ht="15.75" x14ac:dyDescent="0.25">
      <c r="A6" s="44" t="s">
        <v>29</v>
      </c>
      <c r="B6" s="45"/>
      <c r="C6" s="21">
        <v>18</v>
      </c>
      <c r="D6" s="46">
        <v>69758</v>
      </c>
      <c r="E6" s="47"/>
      <c r="F6" s="21">
        <v>8</v>
      </c>
      <c r="G6" s="22">
        <v>23087</v>
      </c>
      <c r="H6" s="24">
        <f>+F6/C6</f>
        <v>0.44444444444444442</v>
      </c>
    </row>
    <row r="7" spans="1:8" ht="15.75" x14ac:dyDescent="0.25">
      <c r="A7" s="90" t="s">
        <v>32</v>
      </c>
      <c r="B7" s="91"/>
      <c r="C7" s="92">
        <v>5</v>
      </c>
      <c r="D7" s="46">
        <v>20600</v>
      </c>
      <c r="E7" s="47"/>
      <c r="F7" s="92">
        <v>2</v>
      </c>
      <c r="G7" s="93">
        <v>10500</v>
      </c>
      <c r="H7" s="94">
        <f>F7/C7</f>
        <v>0.4</v>
      </c>
    </row>
    <row r="8" spans="1:8" ht="15.75" x14ac:dyDescent="0.25">
      <c r="A8" s="99" t="s">
        <v>35</v>
      </c>
      <c r="B8" s="95"/>
      <c r="C8" s="21">
        <v>10</v>
      </c>
      <c r="D8" s="46">
        <v>50365</v>
      </c>
      <c r="E8" s="47"/>
      <c r="F8" s="21">
        <v>6</v>
      </c>
      <c r="G8" s="22">
        <v>31065</v>
      </c>
      <c r="H8" s="24">
        <f>F8/C8</f>
        <v>0.6</v>
      </c>
    </row>
    <row r="9" spans="1:8" ht="15.75" x14ac:dyDescent="0.25">
      <c r="A9" s="99" t="s">
        <v>43</v>
      </c>
      <c r="B9" s="95"/>
      <c r="C9" s="21">
        <v>9</v>
      </c>
      <c r="D9" s="46">
        <v>39409</v>
      </c>
      <c r="E9" s="47"/>
      <c r="F9" s="21">
        <v>6</v>
      </c>
      <c r="G9" s="22">
        <v>24249</v>
      </c>
      <c r="H9" s="24">
        <f>F9/C9</f>
        <v>0.66666666666666663</v>
      </c>
    </row>
    <row r="10" spans="1:8" ht="16.5" thickBot="1" x14ac:dyDescent="0.3">
      <c r="A10" s="38" t="s">
        <v>44</v>
      </c>
      <c r="B10" s="96"/>
      <c r="C10" s="27">
        <v>9</v>
      </c>
      <c r="D10" s="39">
        <v>45699</v>
      </c>
      <c r="E10" s="40"/>
      <c r="F10" s="27">
        <v>4</v>
      </c>
      <c r="G10" s="28">
        <v>22230</v>
      </c>
      <c r="H10" s="29">
        <f>F10/C10</f>
        <v>0.44444444444444442</v>
      </c>
    </row>
    <row r="11" spans="1:8" x14ac:dyDescent="0.25">
      <c r="D11" s="2"/>
      <c r="E11" s="3"/>
    </row>
    <row r="12" spans="1:8" x14ac:dyDescent="0.25">
      <c r="B12" t="s">
        <v>42</v>
      </c>
    </row>
  </sheetData>
  <mergeCells count="17">
    <mergeCell ref="A8:B8"/>
    <mergeCell ref="D8:E8"/>
    <mergeCell ref="A9:B9"/>
    <mergeCell ref="D9:E9"/>
    <mergeCell ref="A7:B7"/>
    <mergeCell ref="D7:E7"/>
    <mergeCell ref="A10:B10"/>
    <mergeCell ref="D10:E10"/>
    <mergeCell ref="A1:H1"/>
    <mergeCell ref="A2:H2"/>
    <mergeCell ref="A3:H3"/>
    <mergeCell ref="D4:E4"/>
    <mergeCell ref="A4:B4"/>
    <mergeCell ref="A5:B5"/>
    <mergeCell ref="D5:E5"/>
    <mergeCell ref="A6:B6"/>
    <mergeCell ref="D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USRC Small Grants</vt:lpstr>
      <vt:lpstr>Senate Fellowships</vt:lpstr>
    </vt:vector>
  </TitlesOfParts>
  <Company>Indiana 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micheles</dc:creator>
  <cp:lastModifiedBy>Ms. Bethany Jackson</cp:lastModifiedBy>
  <dcterms:created xsi:type="dcterms:W3CDTF">2008-10-16T18:26:38Z</dcterms:created>
  <dcterms:modified xsi:type="dcterms:W3CDTF">2019-06-26T19:42:01Z</dcterms:modified>
</cp:coreProperties>
</file>